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9" i="1" l="1"/>
  <c r="H256" i="1" l="1"/>
  <c r="I284" i="1"/>
  <c r="H284" i="1"/>
  <c r="F284" i="1"/>
  <c r="E284" i="1"/>
  <c r="D284" i="1"/>
  <c r="C284" i="1"/>
  <c r="H285" i="1"/>
  <c r="I285" i="1"/>
  <c r="F285" i="1"/>
  <c r="E285" i="1"/>
  <c r="D285" i="1"/>
  <c r="C285" i="1"/>
  <c r="I286" i="1"/>
  <c r="F286" i="1"/>
  <c r="D21" i="1" l="1"/>
  <c r="E21" i="1"/>
  <c r="G26" i="1"/>
  <c r="D26" i="1"/>
  <c r="E26" i="1"/>
  <c r="G27" i="1"/>
  <c r="H27" i="1"/>
  <c r="H26" i="1" s="1"/>
  <c r="F28" i="1"/>
  <c r="I28" i="1" s="1"/>
  <c r="D27" i="1"/>
  <c r="E27" i="1"/>
  <c r="C27" i="1"/>
  <c r="C26" i="1" s="1"/>
  <c r="C21" i="1" l="1"/>
  <c r="F26" i="1"/>
  <c r="I26" i="1" s="1"/>
  <c r="F27" i="1"/>
  <c r="I27" i="1" s="1"/>
  <c r="H180" i="1"/>
  <c r="G58" i="1"/>
  <c r="G59" i="1"/>
  <c r="G60" i="1"/>
  <c r="G67" i="1"/>
  <c r="G68" i="1"/>
  <c r="G70" i="1"/>
  <c r="G97" i="1"/>
  <c r="G101" i="1"/>
  <c r="G104" i="1"/>
  <c r="G119" i="1"/>
  <c r="G125" i="1"/>
  <c r="G133" i="1"/>
  <c r="G137" i="1"/>
  <c r="G142" i="1"/>
  <c r="G149" i="1"/>
  <c r="G178" i="1"/>
  <c r="G171" i="1" s="1"/>
  <c r="G209" i="1"/>
  <c r="G226" i="1"/>
  <c r="G255" i="1"/>
  <c r="G256" i="1"/>
  <c r="G260" i="1"/>
  <c r="G279" i="1"/>
  <c r="G96" i="1" l="1"/>
  <c r="I55" i="1"/>
  <c r="G54" i="1"/>
  <c r="I54" i="1" s="1"/>
  <c r="F31" i="1"/>
  <c r="I31" i="1" s="1"/>
  <c r="H30" i="1"/>
  <c r="H29" i="1" s="1"/>
  <c r="D30" i="1"/>
  <c r="D29" i="1" s="1"/>
  <c r="E30" i="1"/>
  <c r="E29" i="1" s="1"/>
  <c r="C30" i="1"/>
  <c r="F30" i="1" s="1"/>
  <c r="G53" i="1" l="1"/>
  <c r="G57" i="1"/>
  <c r="I30" i="1"/>
  <c r="C29" i="1"/>
  <c r="F29" i="1" s="1"/>
  <c r="I29" i="1" s="1"/>
  <c r="D85" i="1"/>
  <c r="G52" i="1" l="1"/>
  <c r="I53" i="1"/>
  <c r="G56" i="1"/>
  <c r="F218" i="1"/>
  <c r="F219" i="1"/>
  <c r="F220" i="1"/>
  <c r="F73" i="1"/>
  <c r="H19" i="1"/>
  <c r="H18" i="1" s="1"/>
  <c r="H17" i="1" s="1"/>
  <c r="F20" i="1"/>
  <c r="I20" i="1" s="1"/>
  <c r="D19" i="1"/>
  <c r="D18" i="1" s="1"/>
  <c r="D17" i="1" s="1"/>
  <c r="E19" i="1"/>
  <c r="E18" i="1" s="1"/>
  <c r="E17" i="1" s="1"/>
  <c r="C19" i="1"/>
  <c r="C18" i="1" s="1"/>
  <c r="C17" i="1" s="1"/>
  <c r="H23" i="1"/>
  <c r="H22" i="1" s="1"/>
  <c r="H21" i="1" s="1"/>
  <c r="F24" i="1"/>
  <c r="I24" i="1" s="1"/>
  <c r="F25" i="1"/>
  <c r="I25" i="1" s="1"/>
  <c r="D23" i="1"/>
  <c r="D22" i="1" s="1"/>
  <c r="E23" i="1"/>
  <c r="E22" i="1" s="1"/>
  <c r="C23" i="1"/>
  <c r="C22" i="1" s="1"/>
  <c r="H34" i="1"/>
  <c r="H33" i="1" s="1"/>
  <c r="F35" i="1"/>
  <c r="I35" i="1" s="1"/>
  <c r="D34" i="1"/>
  <c r="E34" i="1"/>
  <c r="E33" i="1" s="1"/>
  <c r="C34" i="1"/>
  <c r="C33" i="1" s="1"/>
  <c r="G51" i="1" l="1"/>
  <c r="I52" i="1"/>
  <c r="F19" i="1"/>
  <c r="I19" i="1" s="1"/>
  <c r="F34" i="1"/>
  <c r="I34" i="1" s="1"/>
  <c r="F17" i="1"/>
  <c r="I17" i="1" s="1"/>
  <c r="F22" i="1"/>
  <c r="I22" i="1" s="1"/>
  <c r="F21" i="1"/>
  <c r="I21" i="1" s="1"/>
  <c r="F18" i="1"/>
  <c r="I18" i="1" s="1"/>
  <c r="D33" i="1"/>
  <c r="F23" i="1"/>
  <c r="I23" i="1" s="1"/>
  <c r="H37" i="1"/>
  <c r="H36" i="1" s="1"/>
  <c r="F38" i="1"/>
  <c r="I38" i="1" s="1"/>
  <c r="D37" i="1"/>
  <c r="D36" i="1" s="1"/>
  <c r="E37" i="1"/>
  <c r="E36" i="1" s="1"/>
  <c r="E32" i="1" s="1"/>
  <c r="C37" i="1"/>
  <c r="C36" i="1" s="1"/>
  <c r="C32" i="1" s="1"/>
  <c r="H41" i="1"/>
  <c r="H40" i="1" s="1"/>
  <c r="H39" i="1" s="1"/>
  <c r="D41" i="1"/>
  <c r="D40" i="1" s="1"/>
  <c r="E41" i="1"/>
  <c r="E40" i="1" s="1"/>
  <c r="E39" i="1" s="1"/>
  <c r="C41" i="1"/>
  <c r="C40" i="1" s="1"/>
  <c r="C39" i="1" s="1"/>
  <c r="H46" i="1"/>
  <c r="H45" i="1" s="1"/>
  <c r="F47" i="1"/>
  <c r="I47" i="1" s="1"/>
  <c r="D46" i="1"/>
  <c r="E46" i="1"/>
  <c r="E45" i="1" s="1"/>
  <c r="C46" i="1"/>
  <c r="C45" i="1" s="1"/>
  <c r="H49" i="1"/>
  <c r="H48" i="1" s="1"/>
  <c r="F50" i="1"/>
  <c r="D49" i="1"/>
  <c r="E49" i="1"/>
  <c r="E48" i="1" s="1"/>
  <c r="C49" i="1"/>
  <c r="C48" i="1" s="1"/>
  <c r="G15" i="1" l="1"/>
  <c r="I51" i="1"/>
  <c r="C44" i="1"/>
  <c r="C43" i="1" s="1"/>
  <c r="E44" i="1"/>
  <c r="E43" i="1" s="1"/>
  <c r="C16" i="1"/>
  <c r="C15" i="1" s="1"/>
  <c r="F46" i="1"/>
  <c r="I46" i="1" s="1"/>
  <c r="F37" i="1"/>
  <c r="I37" i="1" s="1"/>
  <c r="F49" i="1"/>
  <c r="I49" i="1" s="1"/>
  <c r="D48" i="1"/>
  <c r="F48" i="1" s="1"/>
  <c r="I48" i="1" s="1"/>
  <c r="E16" i="1"/>
  <c r="E15" i="1" s="1"/>
  <c r="D45" i="1"/>
  <c r="D32" i="1"/>
  <c r="F32" i="1" s="1"/>
  <c r="F33" i="1"/>
  <c r="I33" i="1" s="1"/>
  <c r="F36" i="1"/>
  <c r="I36" i="1" s="1"/>
  <c r="D39" i="1"/>
  <c r="F40" i="1"/>
  <c r="I40" i="1" s="1"/>
  <c r="H60" i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D60" i="1"/>
  <c r="D59" i="1" s="1"/>
  <c r="E60" i="1"/>
  <c r="E59" i="1" s="1"/>
  <c r="C60" i="1"/>
  <c r="C59" i="1" s="1"/>
  <c r="H68" i="1"/>
  <c r="F69" i="1"/>
  <c r="I69" i="1" s="1"/>
  <c r="D68" i="1"/>
  <c r="E68" i="1"/>
  <c r="C68" i="1"/>
  <c r="F71" i="1"/>
  <c r="I71" i="1" s="1"/>
  <c r="H70" i="1"/>
  <c r="D70" i="1"/>
  <c r="E70" i="1"/>
  <c r="C70" i="1"/>
  <c r="C67" i="1" s="1"/>
  <c r="I73" i="1"/>
  <c r="H72" i="1"/>
  <c r="D72" i="1"/>
  <c r="E72" i="1"/>
  <c r="C72" i="1"/>
  <c r="H75" i="1"/>
  <c r="H74" i="1" s="1"/>
  <c r="F76" i="1"/>
  <c r="I76" i="1" s="1"/>
  <c r="F77" i="1"/>
  <c r="I77" i="1" s="1"/>
  <c r="D75" i="1"/>
  <c r="F75" i="1" s="1"/>
  <c r="E75" i="1"/>
  <c r="E74" i="1" s="1"/>
  <c r="C75" i="1"/>
  <c r="C74" i="1" s="1"/>
  <c r="H79" i="1"/>
  <c r="F80" i="1"/>
  <c r="I80" i="1" s="1"/>
  <c r="F81" i="1"/>
  <c r="I81" i="1" s="1"/>
  <c r="F83" i="1"/>
  <c r="I83" i="1" s="1"/>
  <c r="F84" i="1"/>
  <c r="D79" i="1"/>
  <c r="D78" i="1" s="1"/>
  <c r="E79" i="1"/>
  <c r="C79" i="1"/>
  <c r="I84" i="1"/>
  <c r="H82" i="1"/>
  <c r="D82" i="1"/>
  <c r="E82" i="1"/>
  <c r="C82" i="1"/>
  <c r="H85" i="1"/>
  <c r="F86" i="1"/>
  <c r="I86" i="1" s="1"/>
  <c r="F87" i="1"/>
  <c r="I87" i="1" s="1"/>
  <c r="E85" i="1"/>
  <c r="F85" i="1" s="1"/>
  <c r="I85" i="1" s="1"/>
  <c r="C85" i="1"/>
  <c r="H89" i="1"/>
  <c r="H88" i="1" s="1"/>
  <c r="F90" i="1"/>
  <c r="I90" i="1" s="1"/>
  <c r="D89" i="1"/>
  <c r="D88" i="1" s="1"/>
  <c r="E89" i="1"/>
  <c r="E88" i="1" s="1"/>
  <c r="C89" i="1"/>
  <c r="C88" i="1" s="1"/>
  <c r="H92" i="1"/>
  <c r="H91" i="1" s="1"/>
  <c r="F93" i="1"/>
  <c r="I93" i="1" s="1"/>
  <c r="F94" i="1"/>
  <c r="I94" i="1" s="1"/>
  <c r="F95" i="1"/>
  <c r="I95" i="1" s="1"/>
  <c r="D92" i="1"/>
  <c r="E92" i="1"/>
  <c r="E91" i="1" s="1"/>
  <c r="C92" i="1"/>
  <c r="C91" i="1" s="1"/>
  <c r="F99" i="1"/>
  <c r="I99" i="1" s="1"/>
  <c r="F100" i="1"/>
  <c r="I100" i="1" s="1"/>
  <c r="D98" i="1"/>
  <c r="E98" i="1"/>
  <c r="C98" i="1"/>
  <c r="H101" i="1"/>
  <c r="F102" i="1"/>
  <c r="I102" i="1" s="1"/>
  <c r="F103" i="1"/>
  <c r="I103" i="1" s="1"/>
  <c r="D101" i="1"/>
  <c r="E101" i="1"/>
  <c r="C101" i="1"/>
  <c r="F105" i="1"/>
  <c r="I105" i="1" s="1"/>
  <c r="F106" i="1"/>
  <c r="I106" i="1" s="1"/>
  <c r="D104" i="1"/>
  <c r="E104" i="1"/>
  <c r="C104" i="1"/>
  <c r="F108" i="1"/>
  <c r="I108" i="1" s="1"/>
  <c r="F109" i="1"/>
  <c r="I109" i="1" s="1"/>
  <c r="F110" i="1"/>
  <c r="I110" i="1" s="1"/>
  <c r="F111" i="1"/>
  <c r="I111" i="1" s="1"/>
  <c r="F112" i="1"/>
  <c r="I112" i="1" s="1"/>
  <c r="D107" i="1"/>
  <c r="E107" i="1"/>
  <c r="C107" i="1"/>
  <c r="H113" i="1"/>
  <c r="F114" i="1"/>
  <c r="I114" i="1" s="1"/>
  <c r="F116" i="1"/>
  <c r="I116" i="1" s="1"/>
  <c r="D113" i="1"/>
  <c r="E113" i="1"/>
  <c r="C113" i="1"/>
  <c r="H115" i="1"/>
  <c r="D115" i="1"/>
  <c r="E115" i="1"/>
  <c r="C115" i="1"/>
  <c r="H117" i="1"/>
  <c r="F118" i="1"/>
  <c r="I118" i="1" s="1"/>
  <c r="F121" i="1"/>
  <c r="I121" i="1" s="1"/>
  <c r="F122" i="1"/>
  <c r="I122" i="1" s="1"/>
  <c r="F123" i="1"/>
  <c r="I123" i="1" s="1"/>
  <c r="F124" i="1"/>
  <c r="I124" i="1" s="1"/>
  <c r="F128" i="1"/>
  <c r="I128" i="1" s="1"/>
  <c r="F129" i="1"/>
  <c r="I129" i="1" s="1"/>
  <c r="F130" i="1"/>
  <c r="I130" i="1" s="1"/>
  <c r="F127" i="1"/>
  <c r="I127" i="1" s="1"/>
  <c r="D117" i="1"/>
  <c r="E117" i="1"/>
  <c r="C117" i="1"/>
  <c r="F117" i="1" s="1"/>
  <c r="I117" i="1" s="1"/>
  <c r="D120" i="1"/>
  <c r="E120" i="1"/>
  <c r="C120" i="1"/>
  <c r="H125" i="1"/>
  <c r="I125" i="1" s="1"/>
  <c r="D125" i="1"/>
  <c r="E125" i="1"/>
  <c r="C125" i="1"/>
  <c r="H131" i="1"/>
  <c r="F132" i="1"/>
  <c r="I132" i="1" s="1"/>
  <c r="D131" i="1"/>
  <c r="E131" i="1"/>
  <c r="C131" i="1"/>
  <c r="F135" i="1"/>
  <c r="I135" i="1" s="1"/>
  <c r="F136" i="1"/>
  <c r="I136" i="1" s="1"/>
  <c r="D134" i="1"/>
  <c r="E134" i="1"/>
  <c r="C134" i="1"/>
  <c r="H137" i="1"/>
  <c r="F138" i="1"/>
  <c r="I138" i="1" s="1"/>
  <c r="F139" i="1"/>
  <c r="I139" i="1" s="1"/>
  <c r="F140" i="1"/>
  <c r="I140" i="1" s="1"/>
  <c r="F141" i="1"/>
  <c r="I141" i="1" s="1"/>
  <c r="D137" i="1"/>
  <c r="E137" i="1"/>
  <c r="C137" i="1"/>
  <c r="H142" i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D142" i="1"/>
  <c r="E142" i="1"/>
  <c r="C142" i="1"/>
  <c r="H149" i="1"/>
  <c r="F150" i="1"/>
  <c r="I150" i="1" s="1"/>
  <c r="F151" i="1"/>
  <c r="I151" i="1" s="1"/>
  <c r="F152" i="1"/>
  <c r="I152" i="1" s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D149" i="1"/>
  <c r="E149" i="1"/>
  <c r="C149" i="1"/>
  <c r="F149" i="1" s="1"/>
  <c r="F162" i="1"/>
  <c r="I162" i="1" s="1"/>
  <c r="F163" i="1"/>
  <c r="I163" i="1" s="1"/>
  <c r="D161" i="1"/>
  <c r="E161" i="1"/>
  <c r="C161" i="1"/>
  <c r="H164" i="1"/>
  <c r="F165" i="1"/>
  <c r="I165" i="1" s="1"/>
  <c r="D164" i="1"/>
  <c r="E164" i="1"/>
  <c r="C164" i="1"/>
  <c r="H166" i="1"/>
  <c r="F167" i="1"/>
  <c r="I167" i="1" s="1"/>
  <c r="F168" i="1"/>
  <c r="I168" i="1" s="1"/>
  <c r="D166" i="1"/>
  <c r="E166" i="1"/>
  <c r="C166" i="1"/>
  <c r="H169" i="1"/>
  <c r="F170" i="1"/>
  <c r="I170" i="1" s="1"/>
  <c r="F173" i="1"/>
  <c r="I173" i="1" s="1"/>
  <c r="F174" i="1"/>
  <c r="I174" i="1" s="1"/>
  <c r="F175" i="1"/>
  <c r="I175" i="1" s="1"/>
  <c r="D169" i="1"/>
  <c r="E169" i="1"/>
  <c r="C169" i="1"/>
  <c r="D172" i="1"/>
  <c r="E172" i="1"/>
  <c r="C172" i="1"/>
  <c r="H176" i="1"/>
  <c r="F177" i="1"/>
  <c r="I177" i="1" s="1"/>
  <c r="D176" i="1"/>
  <c r="E176" i="1"/>
  <c r="C176" i="1"/>
  <c r="H178" i="1"/>
  <c r="D178" i="1"/>
  <c r="E178" i="1"/>
  <c r="C178" i="1"/>
  <c r="F181" i="1"/>
  <c r="I181" i="1" s="1"/>
  <c r="D180" i="1"/>
  <c r="E180" i="1"/>
  <c r="C180" i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D183" i="1"/>
  <c r="E183" i="1"/>
  <c r="C183" i="1"/>
  <c r="H193" i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D193" i="1"/>
  <c r="E193" i="1"/>
  <c r="E182" i="1" s="1"/>
  <c r="C193" i="1"/>
  <c r="H210" i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I216" i="1" s="1"/>
  <c r="D210" i="1"/>
  <c r="E210" i="1"/>
  <c r="C210" i="1"/>
  <c r="I218" i="1"/>
  <c r="I219" i="1"/>
  <c r="I220" i="1"/>
  <c r="D217" i="1"/>
  <c r="E217" i="1"/>
  <c r="C217" i="1"/>
  <c r="F222" i="1"/>
  <c r="I222" i="1" s="1"/>
  <c r="F223" i="1"/>
  <c r="I223" i="1" s="1"/>
  <c r="F224" i="1"/>
  <c r="I224" i="1" s="1"/>
  <c r="F225" i="1"/>
  <c r="I225" i="1" s="1"/>
  <c r="D221" i="1"/>
  <c r="E221" i="1"/>
  <c r="C221" i="1"/>
  <c r="H226" i="1"/>
  <c r="F227" i="1"/>
  <c r="I227" i="1" s="1"/>
  <c r="F228" i="1"/>
  <c r="I228" i="1" s="1"/>
  <c r="D226" i="1"/>
  <c r="E226" i="1"/>
  <c r="C226" i="1"/>
  <c r="F230" i="1"/>
  <c r="I230" i="1" s="1"/>
  <c r="F231" i="1"/>
  <c r="I231" i="1" s="1"/>
  <c r="F232" i="1"/>
  <c r="I232" i="1" s="1"/>
  <c r="F234" i="1"/>
  <c r="I234" i="1" s="1"/>
  <c r="F235" i="1"/>
  <c r="I235" i="1" s="1"/>
  <c r="F236" i="1"/>
  <c r="I236" i="1" s="1"/>
  <c r="F238" i="1"/>
  <c r="F239" i="1"/>
  <c r="I239" i="1" s="1"/>
  <c r="F240" i="1"/>
  <c r="I240" i="1" s="1"/>
  <c r="F241" i="1"/>
  <c r="I241" i="1" s="1"/>
  <c r="D229" i="1"/>
  <c r="E229" i="1"/>
  <c r="C229" i="1"/>
  <c r="D233" i="1"/>
  <c r="E233" i="1"/>
  <c r="C233" i="1"/>
  <c r="I238" i="1"/>
  <c r="D237" i="1"/>
  <c r="E237" i="1"/>
  <c r="C237" i="1"/>
  <c r="F245" i="1"/>
  <c r="I245" i="1" s="1"/>
  <c r="F246" i="1"/>
  <c r="I246" i="1" s="1"/>
  <c r="D244" i="1"/>
  <c r="E244" i="1"/>
  <c r="C244" i="1"/>
  <c r="F248" i="1"/>
  <c r="I248" i="1" s="1"/>
  <c r="F249" i="1"/>
  <c r="I249" i="1" s="1"/>
  <c r="F250" i="1"/>
  <c r="I250" i="1" s="1"/>
  <c r="F251" i="1"/>
  <c r="I251" i="1" s="1"/>
  <c r="D247" i="1"/>
  <c r="E247" i="1"/>
  <c r="C247" i="1"/>
  <c r="H253" i="1"/>
  <c r="H252" i="1" s="1"/>
  <c r="F254" i="1"/>
  <c r="I254" i="1" s="1"/>
  <c r="F259" i="1"/>
  <c r="I259" i="1" s="1"/>
  <c r="F262" i="1"/>
  <c r="I262" i="1" s="1"/>
  <c r="F264" i="1"/>
  <c r="I264" i="1" s="1"/>
  <c r="F265" i="1"/>
  <c r="I265" i="1" s="1"/>
  <c r="F266" i="1"/>
  <c r="I266" i="1" s="1"/>
  <c r="F267" i="1"/>
  <c r="I267" i="1" s="1"/>
  <c r="F268" i="1"/>
  <c r="I268" i="1" s="1"/>
  <c r="F269" i="1"/>
  <c r="I269" i="1" s="1"/>
  <c r="F270" i="1"/>
  <c r="I270" i="1" s="1"/>
  <c r="F271" i="1"/>
  <c r="I271" i="1" s="1"/>
  <c r="F272" i="1"/>
  <c r="I272" i="1" s="1"/>
  <c r="F273" i="1"/>
  <c r="I273" i="1" s="1"/>
  <c r="F274" i="1"/>
  <c r="I274" i="1" s="1"/>
  <c r="F276" i="1"/>
  <c r="I276" i="1" s="1"/>
  <c r="F278" i="1"/>
  <c r="I278" i="1" s="1"/>
  <c r="F280" i="1"/>
  <c r="I280" i="1" s="1"/>
  <c r="F281" i="1"/>
  <c r="I281" i="1" s="1"/>
  <c r="F283" i="1"/>
  <c r="I283" i="1" s="1"/>
  <c r="F289" i="1"/>
  <c r="I289" i="1" s="1"/>
  <c r="F290" i="1"/>
  <c r="I290" i="1" s="1"/>
  <c r="F291" i="1"/>
  <c r="I291" i="1" s="1"/>
  <c r="F292" i="1"/>
  <c r="I292" i="1" s="1"/>
  <c r="F293" i="1"/>
  <c r="I293" i="1" s="1"/>
  <c r="D253" i="1"/>
  <c r="D252" i="1" s="1"/>
  <c r="E253" i="1"/>
  <c r="E252" i="1" s="1"/>
  <c r="C253" i="1"/>
  <c r="H258" i="1"/>
  <c r="H257" i="1" s="1"/>
  <c r="D258" i="1"/>
  <c r="D257" i="1" s="1"/>
  <c r="E258" i="1"/>
  <c r="E257" i="1" s="1"/>
  <c r="C258" i="1"/>
  <c r="C257" i="1" s="1"/>
  <c r="H261" i="1"/>
  <c r="D261" i="1"/>
  <c r="E261" i="1"/>
  <c r="C261" i="1"/>
  <c r="H263" i="1"/>
  <c r="D263" i="1"/>
  <c r="E263" i="1"/>
  <c r="C263" i="1"/>
  <c r="D275" i="1"/>
  <c r="E275" i="1"/>
  <c r="C275" i="1"/>
  <c r="H275" i="1"/>
  <c r="H277" i="1"/>
  <c r="D277" i="1"/>
  <c r="E277" i="1"/>
  <c r="C277" i="1"/>
  <c r="H279" i="1"/>
  <c r="D279" i="1"/>
  <c r="E279" i="1"/>
  <c r="C279" i="1"/>
  <c r="D282" i="1"/>
  <c r="E282" i="1"/>
  <c r="C282" i="1"/>
  <c r="D288" i="1"/>
  <c r="D287" i="1" s="1"/>
  <c r="E288" i="1"/>
  <c r="C288" i="1"/>
  <c r="C287" i="1" s="1"/>
  <c r="H282" i="1"/>
  <c r="H288" i="1"/>
  <c r="H287" i="1" s="1"/>
  <c r="I149" i="1" l="1"/>
  <c r="H59" i="1"/>
  <c r="I75" i="1"/>
  <c r="C243" i="1"/>
  <c r="C260" i="1"/>
  <c r="C256" i="1" s="1"/>
  <c r="C255" i="1" s="1"/>
  <c r="F137" i="1"/>
  <c r="F113" i="1"/>
  <c r="I113" i="1" s="1"/>
  <c r="C78" i="1"/>
  <c r="C58" i="1" s="1"/>
  <c r="H260" i="1"/>
  <c r="C97" i="1"/>
  <c r="F176" i="1"/>
  <c r="I176" i="1" s="1"/>
  <c r="E67" i="1"/>
  <c r="C182" i="1"/>
  <c r="F182" i="1" s="1"/>
  <c r="C133" i="1"/>
  <c r="H67" i="1"/>
  <c r="F263" i="1"/>
  <c r="I263" i="1" s="1"/>
  <c r="E243" i="1"/>
  <c r="E242" i="1" s="1"/>
  <c r="D182" i="1"/>
  <c r="F247" i="1"/>
  <c r="F169" i="1"/>
  <c r="F166" i="1"/>
  <c r="I166" i="1" s="1"/>
  <c r="F131" i="1"/>
  <c r="I131" i="1" s="1"/>
  <c r="E119" i="1"/>
  <c r="F237" i="1"/>
  <c r="F233" i="1"/>
  <c r="F275" i="1"/>
  <c r="I275" i="1" s="1"/>
  <c r="D260" i="1"/>
  <c r="F253" i="1"/>
  <c r="I253" i="1" s="1"/>
  <c r="F221" i="1"/>
  <c r="F180" i="1"/>
  <c r="I180" i="1" s="1"/>
  <c r="C171" i="1"/>
  <c r="F172" i="1"/>
  <c r="E133" i="1"/>
  <c r="F115" i="1"/>
  <c r="I115" i="1" s="1"/>
  <c r="F82" i="1"/>
  <c r="I82" i="1" s="1"/>
  <c r="F282" i="1"/>
  <c r="I282" i="1" s="1"/>
  <c r="F244" i="1"/>
  <c r="F229" i="1"/>
  <c r="C119" i="1"/>
  <c r="E97" i="1"/>
  <c r="E78" i="1"/>
  <c r="E209" i="1"/>
  <c r="F288" i="1"/>
  <c r="I288" i="1" s="1"/>
  <c r="I287" i="1" s="1"/>
  <c r="F277" i="1"/>
  <c r="I277" i="1" s="1"/>
  <c r="E260" i="1"/>
  <c r="F161" i="1"/>
  <c r="F142" i="1"/>
  <c r="I142" i="1" s="1"/>
  <c r="F101" i="1"/>
  <c r="I101" i="1" s="1"/>
  <c r="F92" i="1"/>
  <c r="I92" i="1" s="1"/>
  <c r="F72" i="1"/>
  <c r="I72" i="1" s="1"/>
  <c r="D256" i="1"/>
  <c r="D255" i="1" s="1"/>
  <c r="F287" i="1"/>
  <c r="F261" i="1"/>
  <c r="I261" i="1" s="1"/>
  <c r="D243" i="1"/>
  <c r="F79" i="1"/>
  <c r="I79" i="1" s="1"/>
  <c r="D74" i="1"/>
  <c r="F74" i="1" s="1"/>
  <c r="I74" i="1" s="1"/>
  <c r="E287" i="1"/>
  <c r="F258" i="1"/>
  <c r="I258" i="1" s="1"/>
  <c r="F193" i="1"/>
  <c r="F183" i="1"/>
  <c r="D44" i="1"/>
  <c r="F45" i="1"/>
  <c r="I45" i="1" s="1"/>
  <c r="D91" i="1"/>
  <c r="F91" i="1" s="1"/>
  <c r="I91" i="1" s="1"/>
  <c r="F257" i="1"/>
  <c r="I257" i="1" s="1"/>
  <c r="F134" i="1"/>
  <c r="E171" i="1"/>
  <c r="F59" i="1"/>
  <c r="F68" i="1"/>
  <c r="I68" i="1" s="1"/>
  <c r="F98" i="1"/>
  <c r="F104" i="1"/>
  <c r="F125" i="1"/>
  <c r="C209" i="1"/>
  <c r="D16" i="1"/>
  <c r="F39" i="1"/>
  <c r="I39" i="1" s="1"/>
  <c r="F60" i="1"/>
  <c r="I60" i="1" s="1"/>
  <c r="D67" i="1"/>
  <c r="F70" i="1"/>
  <c r="I70" i="1" s="1"/>
  <c r="F88" i="1"/>
  <c r="F89" i="1"/>
  <c r="D97" i="1"/>
  <c r="F107" i="1"/>
  <c r="D119" i="1"/>
  <c r="D133" i="1"/>
  <c r="F164" i="1"/>
  <c r="D171" i="1"/>
  <c r="F171" i="1" s="1"/>
  <c r="D209" i="1"/>
  <c r="C252" i="1"/>
  <c r="F252" i="1" s="1"/>
  <c r="I252" i="1" s="1"/>
  <c r="I59" i="1" l="1"/>
  <c r="E96" i="1"/>
  <c r="F67" i="1"/>
  <c r="I67" i="1" s="1"/>
  <c r="E58" i="1"/>
  <c r="E57" i="1" s="1"/>
  <c r="E56" i="1" s="1"/>
  <c r="E256" i="1"/>
  <c r="E255" i="1" s="1"/>
  <c r="F255" i="1" s="1"/>
  <c r="F119" i="1"/>
  <c r="C96" i="1"/>
  <c r="F78" i="1"/>
  <c r="C242" i="1"/>
  <c r="F44" i="1"/>
  <c r="D43" i="1"/>
  <c r="F43" i="1" s="1"/>
  <c r="D242" i="1"/>
  <c r="F243" i="1"/>
  <c r="D15" i="1"/>
  <c r="F15" i="1" s="1"/>
  <c r="F16" i="1"/>
  <c r="D58" i="1"/>
  <c r="F58" i="1" s="1"/>
  <c r="D96" i="1"/>
  <c r="H44" i="1"/>
  <c r="I50" i="1"/>
  <c r="H32" i="1"/>
  <c r="C57" i="1" l="1"/>
  <c r="C56" i="1" s="1"/>
  <c r="F242" i="1"/>
  <c r="I44" i="1"/>
  <c r="H16" i="1"/>
  <c r="I32" i="1"/>
  <c r="D57" i="1"/>
  <c r="D56" i="1" s="1"/>
  <c r="F56" i="1" s="1"/>
  <c r="F96" i="1"/>
  <c r="H43" i="1"/>
  <c r="I43" i="1" s="1"/>
  <c r="I88" i="1"/>
  <c r="I89" i="1"/>
  <c r="I164" i="1"/>
  <c r="I169" i="1"/>
  <c r="F179" i="1"/>
  <c r="I179" i="1" s="1"/>
  <c r="F178" i="1"/>
  <c r="I178" i="1" s="1"/>
  <c r="F97" i="1"/>
  <c r="H15" i="1" l="1"/>
  <c r="I15" i="1" s="1"/>
  <c r="F57" i="1"/>
  <c r="I16" i="1"/>
  <c r="F279" i="1"/>
  <c r="I279" i="1" s="1"/>
  <c r="H247" i="1"/>
  <c r="I247" i="1" s="1"/>
  <c r="H244" i="1"/>
  <c r="I244" i="1" s="1"/>
  <c r="H237" i="1"/>
  <c r="I237" i="1" s="1"/>
  <c r="H233" i="1"/>
  <c r="I233" i="1" s="1"/>
  <c r="H229" i="1"/>
  <c r="I229" i="1" s="1"/>
  <c r="F226" i="1"/>
  <c r="I226" i="1" s="1"/>
  <c r="H221" i="1"/>
  <c r="I221" i="1" s="1"/>
  <c r="H217" i="1"/>
  <c r="F217" i="1"/>
  <c r="F210" i="1"/>
  <c r="I193" i="1"/>
  <c r="H183" i="1"/>
  <c r="I183" i="1" s="1"/>
  <c r="H161" i="1"/>
  <c r="I161" i="1" s="1"/>
  <c r="I137" i="1"/>
  <c r="H134" i="1"/>
  <c r="H120" i="1"/>
  <c r="F120" i="1"/>
  <c r="H107" i="1"/>
  <c r="I107" i="1" s="1"/>
  <c r="F42" i="1"/>
  <c r="I42" i="1" s="1"/>
  <c r="F41" i="1"/>
  <c r="I41" i="1" s="1"/>
  <c r="H172" i="1"/>
  <c r="H104" i="1"/>
  <c r="I104" i="1" s="1"/>
  <c r="H98" i="1"/>
  <c r="H97" i="1" l="1"/>
  <c r="I97" i="1" s="1"/>
  <c r="H209" i="1"/>
  <c r="I134" i="1"/>
  <c r="H133" i="1"/>
  <c r="H171" i="1"/>
  <c r="I171" i="1" s="1"/>
  <c r="I172" i="1"/>
  <c r="I217" i="1"/>
  <c r="I210" i="1"/>
  <c r="I120" i="1"/>
  <c r="F209" i="1"/>
  <c r="H78" i="1"/>
  <c r="H182" i="1"/>
  <c r="I182" i="1" s="1"/>
  <c r="I98" i="1"/>
  <c r="H119" i="1"/>
  <c r="I119" i="1" s="1"/>
  <c r="H243" i="1"/>
  <c r="I243" i="1" s="1"/>
  <c r="F133" i="1"/>
  <c r="F256" i="1"/>
  <c r="F260" i="1"/>
  <c r="I260" i="1" s="1"/>
  <c r="I133" i="1" l="1"/>
  <c r="H255" i="1"/>
  <c r="I255" i="1" s="1"/>
  <c r="I256" i="1"/>
  <c r="H96" i="1"/>
  <c r="I96" i="1" s="1"/>
  <c r="H58" i="1"/>
  <c r="I58" i="1" s="1"/>
  <c r="I78" i="1"/>
  <c r="H242" i="1"/>
  <c r="I242" i="1" s="1"/>
  <c r="H57" i="1" l="1"/>
  <c r="H56" i="1" l="1"/>
  <c r="I56" i="1" s="1"/>
  <c r="I57" i="1"/>
</calcChain>
</file>

<file path=xl/sharedStrings.xml><?xml version="1.0" encoding="utf-8"?>
<sst xmlns="http://schemas.openxmlformats.org/spreadsheetml/2006/main" count="303" uniqueCount="284">
  <si>
    <t>НАЗИВ ЕКОНОМСКЕ КЛАСИФИКАЦИЈЕ</t>
  </si>
  <si>
    <t>ПРОГРАМ 0201</t>
  </si>
  <si>
    <t>ПРОГРАМ 2005</t>
  </si>
  <si>
    <t>Подршка реализацији општег интереса у научно истраживачкој делатности</t>
  </si>
  <si>
    <t>Подршка рада Универзитета у Нишу</t>
  </si>
  <si>
    <t>Подршка реализацији докторских студија</t>
  </si>
  <si>
    <t>ПРОЈЕКТНА АКТИВНОСТ 0007</t>
  </si>
  <si>
    <t>ПРОЈЕКТНА АКТИВНОСТ0013</t>
  </si>
  <si>
    <t>ПЛАТЕ, ДОДАЦИ И НАКНАДЕ ЗАПОСЛЕНИХ</t>
  </si>
  <si>
    <t>Плате, додаци и накнаде запослених</t>
  </si>
  <si>
    <t>СОЦИЈАПНИ ДОПРИНОСИ НА ТЕРЕТ ПОСЛОДАВЦА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</si>
  <si>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</si>
  <si>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</si>
  <si>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</si>
  <si>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</t>
  </si>
  <si>
    <t>СОЦИЈАЛНА ДАВАЊА ЗАПОСЛЕНИМА</t>
  </si>
  <si>
    <t>Исплата накнада за време одсуствовања с посла на терет фондова</t>
  </si>
  <si>
    <t xml:space="preserve">Отпремнина и помоћи </t>
  </si>
  <si>
    <t>НАКНАДА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</si>
  <si>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</si>
  <si>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</si>
  <si>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услуге</t>
  </si>
  <si>
    <t>Комуналне услуге</t>
  </si>
  <si>
    <t xml:space="preserve">Услуге комуникације </t>
  </si>
  <si>
    <t>Трошкови осигурања</t>
  </si>
  <si>
    <t xml:space="preserve">Закуп имовине и опреме </t>
  </si>
  <si>
    <t>Остали трошкови</t>
  </si>
  <si>
    <t>ТРОШКОВИ ПУТОВАЊА</t>
  </si>
  <si>
    <t xml:space="preserve">Трошкови службених путовања у земљи </t>
  </si>
  <si>
    <t>Трошкови дневница на службеном путу у иностранство</t>
  </si>
  <si>
    <t xml:space="preserve">Трошкови путовања ученика </t>
  </si>
  <si>
    <t>УСЛУГЕ ПО УГОВОРУ</t>
  </si>
  <si>
    <t>Административне услуге</t>
  </si>
  <si>
    <t>Компијутерске услуге</t>
  </si>
  <si>
    <t xml:space="preserve">Услуге образовања и усавршавања запослених </t>
  </si>
  <si>
    <t>Услуге информисања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</si>
  <si>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</si>
  <si>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</si>
  <si>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</si>
  <si>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</t>
  </si>
  <si>
    <t>Медицинске услуге</t>
  </si>
  <si>
    <t>Услуге очувања животне средине, науке и геодетске услуге</t>
  </si>
  <si>
    <t xml:space="preserve">Остале специјализоване услуге </t>
  </si>
  <si>
    <t>ТЕКУЋЕ ПОПРАВКЕ И ОДРЖАВАЊЕ</t>
  </si>
  <si>
    <t>Текуће поправка и одржавање опреме</t>
  </si>
  <si>
    <t>Републичке таксе</t>
  </si>
  <si>
    <t>Новчане казне и пенали по решењу судова</t>
  </si>
  <si>
    <t>МАШИНЕ И ОПРЕМА</t>
  </si>
  <si>
    <t>Намештај</t>
  </si>
  <si>
    <t>Рачунарска опрема</t>
  </si>
  <si>
    <t>Мобилни телефони</t>
  </si>
  <si>
    <t>Опрему за јавну безбедност (ПП уређаји)</t>
  </si>
  <si>
    <t>Опрема за науку</t>
  </si>
  <si>
    <t>НЕМАТЕРИЈАПНА ИМОВИНА</t>
  </si>
  <si>
    <t>УКУПНИ ПРИХОДИ И ПРИМАЊА (А+Б)</t>
  </si>
  <si>
    <t>ТЕКУЋИ ПРИХОДИ (I+II+III+IV)</t>
  </si>
  <si>
    <t>ДРУГИ ПРИХОДИ (1+2)</t>
  </si>
  <si>
    <t>ПРИХОДИ ОД ПРОДАЈЕ ДОБАРА И УСЛУГА</t>
  </si>
  <si>
    <t>МЕМОРАН. СТАВКЕ ЗА РЕФУНДАЦИЈУ РАСХОДА</t>
  </si>
  <si>
    <t>Мемор. став. за реф. расх. из претх. године</t>
  </si>
  <si>
    <t>ПРИХОДИ ИЗ БУЏЕТА</t>
  </si>
  <si>
    <t>Приход из буџета</t>
  </si>
  <si>
    <t>ПРИМ. ОД ПРОД. НЕФИН. ИМОВ. (V+VI)</t>
  </si>
  <si>
    <t>ПРИМАЊА ОД ПРОДАЈЕ ОСНОВ. СРЕДСТАВА (1+2+3)</t>
  </si>
  <si>
    <t>ПРИМАЊА ОД ПРОДАЈЕ НЕПОКРЕТНОСТИ</t>
  </si>
  <si>
    <t>Примања од продаје непокретности</t>
  </si>
  <si>
    <t>ПРИМАЊА ОД ПРОДАЈЕ ПОКРЕТНЕ ИМОВИНЕ</t>
  </si>
  <si>
    <t xml:space="preserve">Примања од продаје покретне имовине </t>
  </si>
  <si>
    <t>ТЕКУЋИ РАСХОДИ (I+II+III+IV)</t>
  </si>
  <si>
    <t>РАСХОДИ ЗА ЗАПОСЛЕНЕ (1+2+3+4+5+6)</t>
  </si>
  <si>
    <t>Укупно</t>
  </si>
  <si>
    <t>ЕКОНОМСКА КЛАСИФИКАЦИЈА</t>
  </si>
  <si>
    <t>ДОНАЦИЈЕ, ПОМОЋИ И ТРАНСФЕРИ</t>
  </si>
  <si>
    <t xml:space="preserve">Текуће донације од међународних организација </t>
  </si>
  <si>
    <t>Текуће донације од међународних организација у корист нивоа Републике</t>
  </si>
  <si>
    <t>Прих. од прод. добара и усл. или закупа од стране тржиш. организ.</t>
  </si>
  <si>
    <t>Приходи од давања у закуп, односно на коришћење непокретности у државној својини које користе државни органи и организације и установе-јавне службе које се финансирају из буџета Републике</t>
  </si>
  <si>
    <t>Меморандумске ставке за рефундацију расхода</t>
  </si>
  <si>
    <t>ДОНАЦИЈЕ И ПОМОЋИ ОД МЕЂУНАРОДНИХ ОРГАНИЗАЦИЈА</t>
  </si>
  <si>
    <t>МЕМОРАНДУМСКЕ СТАВКЕ ЗА РЕФУНДАЦИЈУ РАСХОДА ИЗ ПРЕТХ. ГОДИНЕ</t>
  </si>
  <si>
    <t>Примања од откупа станова у државној својини</t>
  </si>
  <si>
    <t>Примања од продаје покретних ствари у корист нивоа Републике</t>
  </si>
  <si>
    <t>Плате по основу цене рада</t>
  </si>
  <si>
    <t xml:space="preserve">Додатак за рад дужи од пуног радног времена </t>
  </si>
  <si>
    <t>Додатак за време проведено на раду (минули рад)</t>
  </si>
  <si>
    <t xml:space="preserve">Накнада зараде за време привремене спречености за рад до 30 дана услед болести </t>
  </si>
  <si>
    <t xml:space="preserve">Накнада зараде за време одсуствовања са рада на дан празника који је нерадни дан, годишњег одмора, плаћеног одсуства, војне вежбе и одазивања на позив државног органа </t>
  </si>
  <si>
    <t>Остали додаци и накнаде запосленима</t>
  </si>
  <si>
    <t>Допринос за ПИО</t>
  </si>
  <si>
    <t>Допринос за ЗО</t>
  </si>
  <si>
    <t>Накнаде у натури</t>
  </si>
  <si>
    <t>Поклони за децу запослених</t>
  </si>
  <si>
    <t>Превоз на посао и са посла (маркица)</t>
  </si>
  <si>
    <t>Породиљско боловање</t>
  </si>
  <si>
    <t xml:space="preserve">Боловање преко 30 дана </t>
  </si>
  <si>
    <t>Отпремнина приликом одласка у пензију</t>
  </si>
  <si>
    <t>Помоћ у случају смрти запосленог или члана уже породице</t>
  </si>
  <si>
    <t xml:space="preserve">Помоћ у медицинском лечењу запосленог или члана уже породице и друге помоћи запосленом </t>
  </si>
  <si>
    <t xml:space="preserve">Помоћ у медицинском лечењу запосленог или члана уже породице </t>
  </si>
  <si>
    <t>Остале помоћи запосленим радницима</t>
  </si>
  <si>
    <t xml:space="preserve">Накнаде трошкова за превоз на посао и са посла </t>
  </si>
  <si>
    <t>Награде запосленима и остали посебни расходи</t>
  </si>
  <si>
    <t>Јубиларне награде</t>
  </si>
  <si>
    <t xml:space="preserve">Награде за посебне резултате рада </t>
  </si>
  <si>
    <t xml:space="preserve">Остале награде запосленима </t>
  </si>
  <si>
    <t>СТАЛНИ ТРОШКОВИ</t>
  </si>
  <si>
    <t>Трошкови платног промета</t>
  </si>
  <si>
    <t>Трошкови банкарских услуга</t>
  </si>
  <si>
    <t>Услуге за електричну енергију</t>
  </si>
  <si>
    <t>Централно грејање</t>
  </si>
  <si>
    <t>Услуге водовода и канализације</t>
  </si>
  <si>
    <t>Одвоз отпада</t>
  </si>
  <si>
    <t>Телефон, телекс и телефакс</t>
  </si>
  <si>
    <t>Интернет и сл.</t>
  </si>
  <si>
    <t>Услуге мобилног телефона</t>
  </si>
  <si>
    <t>Пошта</t>
  </si>
  <si>
    <t>Услуге доставе</t>
  </si>
  <si>
    <t>Осигурање запослених у случају несреће на раду</t>
  </si>
  <si>
    <t>Закуп нестамбеног простора</t>
  </si>
  <si>
    <t>Остали непоменути трошкови</t>
  </si>
  <si>
    <t>Трошкови дневница (исхране) на службеном путу</t>
  </si>
  <si>
    <t>Трошкови превоза на службеном путу у земљи</t>
  </si>
  <si>
    <t xml:space="preserve">Трошкови смештаја на службеном путу </t>
  </si>
  <si>
    <t>Накнада за употребу сопственог возила</t>
  </si>
  <si>
    <t>Трошкови дневница за службени пут у иностранство</t>
  </si>
  <si>
    <t>Трошкови превоза за службени пут у иностранству</t>
  </si>
  <si>
    <t>Трошкови смештаја на службеном путу у иностранству</t>
  </si>
  <si>
    <t>Превоз студената</t>
  </si>
  <si>
    <t>Услуге превођења</t>
  </si>
  <si>
    <t>Остале административне услуге</t>
  </si>
  <si>
    <t xml:space="preserve">Услуге за израду софтвера </t>
  </si>
  <si>
    <t>Услуге за одржавање софтвера</t>
  </si>
  <si>
    <t>Услуге одржавања рачунара</t>
  </si>
  <si>
    <t>Остале компјутерске услуге</t>
  </si>
  <si>
    <t>Котизација за семинаре</t>
  </si>
  <si>
    <t>Котизација за стручно саветовања</t>
  </si>
  <si>
    <t>Котизација за учествовање на сајмовима</t>
  </si>
  <si>
    <t>Издаци за стручне испите</t>
  </si>
  <si>
    <t xml:space="preserve">Остали издаци за стручно образовање </t>
  </si>
  <si>
    <t>Услуге штампања билтена</t>
  </si>
  <si>
    <t>Услуге штампања часописа</t>
  </si>
  <si>
    <t>Услуге штампања публикација</t>
  </si>
  <si>
    <t>Остале услуге штампања</t>
  </si>
  <si>
    <t>Услуге информисања јавности</t>
  </si>
  <si>
    <t>Услуге рекламе и пропаганде</t>
  </si>
  <si>
    <t>Објављивање тендера и информативних огласа</t>
  </si>
  <si>
    <t>Остале услуге рекламе и пропаганде</t>
  </si>
  <si>
    <t>Медијске услуге радија и ТВ</t>
  </si>
  <si>
    <t>Остале медијске услуге</t>
  </si>
  <si>
    <t>Стручне услуге</t>
  </si>
  <si>
    <t>Правно заступање пред домаћим судовима</t>
  </si>
  <si>
    <t>Угоститељске услуге</t>
  </si>
  <si>
    <t xml:space="preserve">Репрезентација </t>
  </si>
  <si>
    <t>Поклони</t>
  </si>
  <si>
    <t>Услуге образовања</t>
  </si>
  <si>
    <t>Услуге културе</t>
  </si>
  <si>
    <t>Услуге спорта</t>
  </si>
  <si>
    <t>Здравствена заштита по уговору</t>
  </si>
  <si>
    <t>Услуге науке</t>
  </si>
  <si>
    <t xml:space="preserve">Текуће поправка и одржавање зграде и објеката </t>
  </si>
  <si>
    <t>Зидарски радови</t>
  </si>
  <si>
    <t>Столарски радови</t>
  </si>
  <si>
    <t>Молерски радови</t>
  </si>
  <si>
    <t>Радови на крову</t>
  </si>
  <si>
    <t>Радови на водоводу и канализацији</t>
  </si>
  <si>
    <t>Електричне инсталације</t>
  </si>
  <si>
    <t xml:space="preserve">Радови на комуникацијским инсталацијама </t>
  </si>
  <si>
    <t>Остале услуге и материјали за текуће поправке и одржавање зграда</t>
  </si>
  <si>
    <t>Механичке поправке опреме за саобраћај</t>
  </si>
  <si>
    <t xml:space="preserve">Поправке електричне и електронске опреме </t>
  </si>
  <si>
    <t xml:space="preserve">Лимарски радови на возилима </t>
  </si>
  <si>
    <t>Остале поправке и одржавање опреме за саобраћај</t>
  </si>
  <si>
    <t xml:space="preserve">Рачунарска опрема </t>
  </si>
  <si>
    <t>Опрема за комуникацију</t>
  </si>
  <si>
    <t xml:space="preserve">Електронска и фотографска опрема </t>
  </si>
  <si>
    <t>Опрема за домаћинство и угоститељство</t>
  </si>
  <si>
    <t xml:space="preserve">Биротехничка опрема </t>
  </si>
  <si>
    <t xml:space="preserve">Уградна опрема </t>
  </si>
  <si>
    <t xml:space="preserve">Остале поправке и одржавање административне опреме </t>
  </si>
  <si>
    <t>Текуће поправке и одржавање опреме за науку</t>
  </si>
  <si>
    <t xml:space="preserve">Текуће поправке и одржавање лабораторијске опреме </t>
  </si>
  <si>
    <t>Текуће поправке и одржавање опреме за образовање</t>
  </si>
  <si>
    <t>НОВЧАНЕ КАЗНЕ И ПЕНАЛИ ПО РЕШЕЊУ СУДОВА</t>
  </si>
  <si>
    <t>МАТЕРИЈАЛ</t>
  </si>
  <si>
    <t>Административни материјал</t>
  </si>
  <si>
    <t>Канцеларијски материјал</t>
  </si>
  <si>
    <t>Расходи за радну униформу</t>
  </si>
  <si>
    <t>Службена одећа</t>
  </si>
  <si>
    <t>ХТЗ опрема</t>
  </si>
  <si>
    <t>Цвеће и зеленило</t>
  </si>
  <si>
    <t>Остали административни материјал</t>
  </si>
  <si>
    <t>Материјали за образовање и усавршавање запослених</t>
  </si>
  <si>
    <t>Стручна литература за редовне потребе запослених</t>
  </si>
  <si>
    <t>Стручна литература за образовање запослених</t>
  </si>
  <si>
    <t>Материјали за образовање</t>
  </si>
  <si>
    <t>Материјали за саобраћај</t>
  </si>
  <si>
    <t>Бензин</t>
  </si>
  <si>
    <t>Дизел</t>
  </si>
  <si>
    <t>Уља и мазива</t>
  </si>
  <si>
    <t>Остали материјал за превозна средства</t>
  </si>
  <si>
    <t>Материјали за очување животне средине и науку</t>
  </si>
  <si>
    <t>Материјали за истраживање и развој</t>
  </si>
  <si>
    <t>Остали материјали за очување животне средине и науку</t>
  </si>
  <si>
    <t>Материјали за образовање, културу и спорт</t>
  </si>
  <si>
    <t>Материјали за културу</t>
  </si>
  <si>
    <t>Материјали за спорт</t>
  </si>
  <si>
    <t>Материјали за одржавање хигијене и угоститељства</t>
  </si>
  <si>
    <t>Хемијска средства за чишћење</t>
  </si>
  <si>
    <t>Инвентар за одржавање хигијене</t>
  </si>
  <si>
    <t>Остали материјал за одржавање</t>
  </si>
  <si>
    <t>Материјали за посебне намене</t>
  </si>
  <si>
    <t>Потрошни материјал</t>
  </si>
  <si>
    <t>Резервни делови</t>
  </si>
  <si>
    <t>Алат и инвентар</t>
  </si>
  <si>
    <t xml:space="preserve">Остали материјал за посебне намене </t>
  </si>
  <si>
    <t xml:space="preserve">Остали порези </t>
  </si>
  <si>
    <t>Регистрација возила</t>
  </si>
  <si>
    <t>Обавезне таксе</t>
  </si>
  <si>
    <t>Градске таксе</t>
  </si>
  <si>
    <t>Општинске таксе</t>
  </si>
  <si>
    <t>Судске таксе</t>
  </si>
  <si>
    <t>ИЗДАЦИ ЗА НЕФИНАНСИЈСКУ ИМОВИНУ</t>
  </si>
  <si>
    <t>ОСНОВНА СРЕДСТВА</t>
  </si>
  <si>
    <t>ЗГРАДЕ И ГРАЂЕВИНСКИ ОБЈЕКТИ</t>
  </si>
  <si>
    <t>Капитално одржавање зграда и објеката</t>
  </si>
  <si>
    <t>Капитално одржавање објеката за потребе образовања</t>
  </si>
  <si>
    <t>Опрема за саобраћај</t>
  </si>
  <si>
    <t>Аутомобили</t>
  </si>
  <si>
    <t>Административна опрема</t>
  </si>
  <si>
    <t>Штампачи</t>
  </si>
  <si>
    <t>Мреже</t>
  </si>
  <si>
    <t>Телефонске централе са припадајућим инсталацијама и апаратима</t>
  </si>
  <si>
    <t>Телефони</t>
  </si>
  <si>
    <t>Електронска опрема</t>
  </si>
  <si>
    <t>Фотографска опрема</t>
  </si>
  <si>
    <t>Опрема за домаћинство</t>
  </si>
  <si>
    <t xml:space="preserve">Опрема за заштиту животне средине </t>
  </si>
  <si>
    <t>Опрема за образовање, науку, културу и спорт</t>
  </si>
  <si>
    <t>Опрема за образовање</t>
  </si>
  <si>
    <t>Опрема за јавну безбедност</t>
  </si>
  <si>
    <t>Нематеријална имовина</t>
  </si>
  <si>
    <t>Компјутерски софтвер</t>
  </si>
  <si>
    <t>Књиге у библиотеци</t>
  </si>
  <si>
    <t>Остала књижевна и уметничка дела</t>
  </si>
  <si>
    <t>Остала нематеријална основна средства</t>
  </si>
  <si>
    <t>Лиценце</t>
  </si>
  <si>
    <t>Услуге образовања, културе и спорта</t>
  </si>
  <si>
    <t>Односи са јавношћу</t>
  </si>
  <si>
    <t>Остале стручне услуге</t>
  </si>
  <si>
    <t>Уградна опрема</t>
  </si>
  <si>
    <t xml:space="preserve">Накнада трошкова за запослене </t>
  </si>
  <si>
    <t>ПОРЕЗИ, ОБАВЕЗНЕ ТАКСЕ, КАЗНЕ И ПЕНАЛИ</t>
  </si>
  <si>
    <t>КОРИШЋЕЊЕ УСЛУГА И РОБА</t>
  </si>
  <si>
    <t>ОСТАЛИ РАСХОДИ</t>
  </si>
  <si>
    <t>УКУПНИ РАСХОДИ И ИЗДАЦИ</t>
  </si>
  <si>
    <t>Лабораторијска опрема</t>
  </si>
  <si>
    <t>Медицинска и лабораторијска опрема</t>
  </si>
  <si>
    <t>01 - Приходи из буџета</t>
  </si>
  <si>
    <t>ПРОЈЕКТНА АКТИВНОСТ 0001</t>
  </si>
  <si>
    <t xml:space="preserve">ДЕКАН ФАКУЛТЕТА </t>
  </si>
  <si>
    <t>___________________</t>
  </si>
  <si>
    <t>Др Славиша Трајковић, ред. проф.</t>
  </si>
  <si>
    <t>ЈБКЈС 02250</t>
  </si>
  <si>
    <t>Сопствени приходи          Извор финансирања        04</t>
  </si>
  <si>
    <t xml:space="preserve">ФИНАНСИЈСКИ ПЛАН ГРАЂЕВИНСКО-АРХИТЕКТОНСКОГ ФАКУЛТЕТА У НИШУ ЗА 2023. ГОДИНУ </t>
  </si>
  <si>
    <t>МЕШОВИТИ И НЕОДРЕЂЕНИ ПРИХОДИ</t>
  </si>
  <si>
    <t>Мешовити и неодређени приходи</t>
  </si>
  <si>
    <t>Остали приходи буџета Републике</t>
  </si>
  <si>
    <t xml:space="preserve">Нераспоређени      вишак прихода и примања из ранијих година            13 </t>
  </si>
  <si>
    <t>Укупно                                                                                                                                                                                                                                          Општи приходи и примања  из буџета                                 01</t>
  </si>
  <si>
    <t>Нераспоређени вишак прихода и примања из ранијих година</t>
  </si>
  <si>
    <t>Нераспоређени вишак прихода и примања или дефицит из ранијих година</t>
  </si>
  <si>
    <t>УТВРЂИВАЊЕ РЕЗУЛТАТА ПОСЛОВАЊА</t>
  </si>
  <si>
    <t>КАПИТАЛ, УТВРЂИВАЊЕ РЕЗУЛТАТА ПОСЛОВАЊА И ВАНБИЛАНСНА ЕВИДЕНЦИЈА</t>
  </si>
  <si>
    <t xml:space="preserve">Приходи од продаје добара и услуга од стране тржишних организација у корист нивоа Републике </t>
  </si>
  <si>
    <t>Текући добровољни трансфери од физичких и правних лица у корист нивоа Републике</t>
  </si>
  <si>
    <t>Текући добровољни трансфери од физичких и правних лица</t>
  </si>
  <si>
    <t>ДОБРОВОЉНИ ТРАНСФЕРИ ОД ФИЗИЧКИХ И ПРАВНИХ ЛИЦА</t>
  </si>
  <si>
    <t>Остале некретнине и опрема</t>
  </si>
  <si>
    <t xml:space="preserve">Остале некретнине и опрема </t>
  </si>
  <si>
    <t>ОСТАЛЕ НЕКРЕТНИНЕ И ОПРЕМА</t>
  </si>
  <si>
    <t>Прва измена</t>
  </si>
  <si>
    <t>У Нишу, 05. мај  2023. године</t>
  </si>
  <si>
    <t>Број: 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</si>
</sst>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Дин.&quot;;[Red]\-#,##0.00\ &quot;Дин.&quot;"/>
    <numFmt numFmtId="165" formatCode="_-* #,##0.00\ &quot;Дин.&quot;_-;\-* #,##0.00\ &quot;Дин.&quot;_-;_-* &quot;-&quot;??\ &quot;Дин.&quot;_-;_-@_-"/>
  </numFmts>
  <fonts count="42" x14ac:knownFonts="1">
    <font>
      <sz val="11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6"/>
      <name val="Arial"/>
      <family val="2"/>
      <charset val="204"/>
    </font>
    <font>
      <sz val="6"/>
      <color theme="1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6"/>
      <color theme="1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6"/>
      <name val="Arial"/>
      <family val="2"/>
      <charset val="204"/>
    </font>
    <font>
      <b/>
      <sz val="6"/>
      <color theme="1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b/>
      <i/>
      <sz val="6"/>
      <name val="Arial"/>
      <family val="2"/>
      <charset val="238"/>
    </font>
    <font>
      <sz val="6"/>
      <color theme="1"/>
      <name val="Calibri"/>
      <family val="2"/>
      <charset val="204"/>
      <scheme val="minor"/>
    </font>
    <font>
      <vertAlign val="superscript"/>
      <sz val="6"/>
      <color rgb="FF000000"/>
      <name val="Arial"/>
      <family val="2"/>
      <charset val="204"/>
    </font>
    <font>
      <sz val="7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7"/>
      <name val="Arial"/>
      <family val="2"/>
      <charset val="204"/>
    </font>
    <font>
      <sz val="6"/>
      <color theme="0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 Unicode MS"/>
      <family val="2"/>
    </font>
    <font>
      <b/>
      <sz val="11"/>
      <name val="Arial"/>
      <family val="2"/>
      <charset val="204"/>
    </font>
    <font>
      <sz val="5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.5"/>
      <name val="Arial"/>
      <family val="2"/>
      <charset val="204"/>
    </font>
    <font>
      <b/>
      <sz val="8.5"/>
      <color theme="1"/>
      <name val="Arial"/>
      <family val="2"/>
      <charset val="204"/>
    </font>
    <font>
      <b/>
      <sz val="18"/>
      <color theme="1"/>
      <name val="Arial"/>
      <family val="2"/>
    </font>
    <font>
      <i/>
      <sz val="16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6"/>
      <name val="Arial"/>
      <family val="2"/>
    </font>
    <font>
      <sz val="6"/>
      <color theme="1"/>
      <name val="Arial"/>
      <family val="2"/>
    </font>
    <font>
      <b/>
      <sz val="6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1" fillId="0" borderId="1" xfId="1" applyFont="1" applyFill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11" fillId="0" borderId="1" xfId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vertical="top" wrapText="1"/>
    </xf>
    <xf numFmtId="0" fontId="21" fillId="0" borderId="0" xfId="0" applyFont="1" applyBorder="1" applyAlignment="1">
      <alignment wrapText="1"/>
    </xf>
    <xf numFmtId="0" fontId="23" fillId="0" borderId="0" xfId="0" applyFont="1" applyBorder="1" applyAlignment="1">
      <alignment vertical="top" wrapText="1"/>
    </xf>
    <xf numFmtId="0" fontId="22" fillId="0" borderId="0" xfId="0" applyFont="1" applyBorder="1" applyAlignment="1"/>
    <xf numFmtId="0" fontId="4" fillId="0" borderId="1" xfId="0" applyFont="1" applyFill="1" applyBorder="1" applyAlignment="1">
      <alignment horizontal="left" vertical="center" wrapText="1"/>
    </xf>
    <xf numFmtId="165" fontId="32" fillId="0" borderId="1" xfId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65" fontId="11" fillId="0" borderId="1" xfId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5" fontId="11" fillId="0" borderId="1" xfId="1" applyFont="1" applyFill="1" applyBorder="1" applyAlignment="1">
      <alignment horizontal="center" vertical="center" wrapText="1"/>
    </xf>
    <xf numFmtId="165" fontId="33" fillId="0" borderId="1" xfId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5" fontId="11" fillId="0" borderId="1" xfId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34" fillId="4" borderId="1" xfId="1" applyFont="1" applyFill="1" applyBorder="1" applyAlignment="1">
      <alignment horizontal="center" vertical="center" wrapText="1"/>
    </xf>
    <xf numFmtId="165" fontId="34" fillId="4" borderId="1" xfId="1" applyFont="1" applyFill="1" applyBorder="1" applyAlignment="1">
      <alignment horizontal="center"/>
    </xf>
    <xf numFmtId="165" fontId="34" fillId="4" borderId="1" xfId="0" applyNumberFormat="1" applyFont="1" applyFill="1" applyBorder="1" applyAlignment="1">
      <alignment horizontal="center" vertical="center"/>
    </xf>
    <xf numFmtId="165" fontId="35" fillId="0" borderId="1" xfId="1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right" vertical="center"/>
    </xf>
    <xf numFmtId="165" fontId="36" fillId="0" borderId="1" xfId="1" applyFont="1" applyFill="1" applyBorder="1" applyAlignment="1">
      <alignment horizontal="center" vertical="center"/>
    </xf>
    <xf numFmtId="165" fontId="34" fillId="4" borderId="1" xfId="1" applyFont="1" applyFill="1" applyBorder="1" applyAlignment="1">
      <alignment horizontal="center" vertical="center"/>
    </xf>
    <xf numFmtId="165" fontId="35" fillId="4" borderId="1" xfId="1" applyFont="1" applyFill="1" applyBorder="1" applyAlignment="1">
      <alignment horizontal="center" vertical="center" wrapText="1"/>
    </xf>
    <xf numFmtId="165" fontId="36" fillId="4" borderId="1" xfId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top" wrapText="1"/>
    </xf>
    <xf numFmtId="0" fontId="24" fillId="3" borderId="0" xfId="0" applyFont="1" applyFill="1" applyBorder="1" applyAlignment="1">
      <alignment wrapText="1"/>
    </xf>
    <xf numFmtId="0" fontId="20" fillId="3" borderId="0" xfId="0" applyFont="1" applyFill="1" applyBorder="1" applyAlignment="1">
      <alignment vertical="top" wrapText="1"/>
    </xf>
    <xf numFmtId="0" fontId="0" fillId="3" borderId="0" xfId="0" applyFill="1" applyBorder="1"/>
    <xf numFmtId="0" fontId="1" fillId="3" borderId="1" xfId="0" applyFont="1" applyFill="1" applyBorder="1" applyAlignment="1">
      <alignment horizontal="center" vertical="center" wrapText="1"/>
    </xf>
    <xf numFmtId="165" fontId="35" fillId="3" borderId="1" xfId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11" fillId="3" borderId="1" xfId="1" applyFont="1" applyFill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0" fontId="14" fillId="3" borderId="0" xfId="0" applyFont="1" applyFill="1" applyBorder="1"/>
    <xf numFmtId="0" fontId="14" fillId="3" borderId="0" xfId="0" applyFont="1" applyFill="1" applyBorder="1" applyAlignment="1">
      <alignment vertical="center" wrapText="1"/>
    </xf>
    <xf numFmtId="165" fontId="34" fillId="4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0" borderId="1" xfId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5" fontId="38" fillId="0" borderId="1" xfId="1" applyFont="1" applyFill="1" applyBorder="1" applyAlignment="1">
      <alignment horizontal="center" vertical="center"/>
    </xf>
    <xf numFmtId="165" fontId="38" fillId="0" borderId="1" xfId="0" applyNumberFormat="1" applyFont="1" applyFill="1" applyBorder="1" applyAlignment="1">
      <alignment horizontal="center" vertical="center"/>
    </xf>
    <xf numFmtId="165" fontId="39" fillId="0" borderId="1" xfId="1" applyFont="1" applyFill="1" applyBorder="1" applyAlignment="1">
      <alignment horizontal="center" vertical="center" wrapText="1"/>
    </xf>
    <xf numFmtId="165" fontId="39" fillId="3" borderId="1" xfId="0" applyNumberFormat="1" applyFont="1" applyFill="1" applyBorder="1" applyAlignment="1">
      <alignment horizontal="center" vertical="center" wrapText="1"/>
    </xf>
    <xf numFmtId="165" fontId="40" fillId="0" borderId="1" xfId="1" applyFont="1" applyFill="1" applyBorder="1" applyAlignment="1">
      <alignment horizontal="center" vertical="center"/>
    </xf>
    <xf numFmtId="165" fontId="40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5" fontId="16" fillId="0" borderId="1" xfId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165" fontId="41" fillId="0" borderId="1" xfId="1" applyFont="1" applyFill="1" applyBorder="1" applyAlignment="1">
      <alignment horizontal="center" vertical="center"/>
    </xf>
    <xf numFmtId="165" fontId="41" fillId="0" borderId="1" xfId="0" applyNumberFormat="1" applyFont="1" applyFill="1" applyBorder="1" applyAlignment="1">
      <alignment horizontal="center" vertical="center"/>
    </xf>
    <xf numFmtId="165" fontId="11" fillId="0" borderId="1" xfId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39" fillId="3" borderId="1" xfId="1" applyFont="1" applyFill="1" applyBorder="1" applyAlignment="1">
      <alignment horizontal="center" vertical="center" wrapText="1"/>
    </xf>
    <xf numFmtId="165" fontId="11" fillId="0" borderId="1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wrapText="1"/>
    </xf>
    <xf numFmtId="165" fontId="10" fillId="0" borderId="1" xfId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/>
    </xf>
    <xf numFmtId="0" fontId="28" fillId="3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528205</xdr:colOff>
      <xdr:row>0</xdr:row>
      <xdr:rowOff>32637</xdr:rowOff>
    </xdr:from>
    <xdr:to>
      <xdr:col>8</xdr:col>
      <xdr:colOff>701385</xdr:colOff>
      <xdr:row>2</xdr:row>
      <xdr:rowOff>426643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A852839-2FD8-4D91-AE89-52CE9029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182" y="32637"/>
          <a:ext cx="1281545" cy="17708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0"/>
  <sheetViews>
    <sheetView tabSelected="1" showRuler="0" view="pageLayout" zoomScale="110" zoomScaleNormal="80" zoomScalePageLayoutView="110" workbookViewId="0">
      <selection activeCell="A299" sqref="A299"/>
    </sheetView>
  </sheetViews>
  <sheetFormatPr defaultColWidth="9.109375" defaultRowHeight="14.4" x14ac:dyDescent="0.3"/>
  <cols>
    <col min="1" max="1" width="6.44140625" style="18" customWidth="1"/>
    <col min="2" max="2" width="35.5546875" style="1" customWidth="1"/>
    <col min="3" max="3" width="16.5546875" style="2" customWidth="1"/>
    <col min="4" max="4" width="15.6640625" style="1" customWidth="1"/>
    <col min="5" max="5" width="13.77734375" style="1" customWidth="1"/>
    <col min="6" max="7" width="15.21875" style="56" customWidth="1"/>
    <col min="8" max="8" width="15.44140625" style="27" customWidth="1"/>
    <col min="9" max="9" width="16.6640625" style="27" customWidth="1"/>
    <col min="10" max="10" width="14" style="1" customWidth="1"/>
    <col min="11" max="16384" width="9.109375" style="1"/>
  </cols>
  <sheetData>
    <row r="1" spans="1:9" ht="72" customHeight="1" x14ac:dyDescent="0.55000000000000004">
      <c r="A1" s="110" t="s">
        <v>264</v>
      </c>
      <c r="B1" s="110"/>
      <c r="C1" s="110"/>
      <c r="D1" s="110"/>
      <c r="E1" s="110"/>
      <c r="F1" s="54"/>
      <c r="G1" s="54"/>
      <c r="H1" s="28"/>
      <c r="I1" s="28"/>
    </row>
    <row r="2" spans="1:9" ht="36" customHeight="1" x14ac:dyDescent="0.3">
      <c r="A2" s="111" t="s">
        <v>262</v>
      </c>
      <c r="B2" s="111"/>
      <c r="C2" s="30"/>
      <c r="D2" s="53"/>
      <c r="E2" s="30"/>
      <c r="F2" s="55"/>
      <c r="G2" s="55"/>
      <c r="H2" s="29"/>
      <c r="I2" s="29"/>
    </row>
    <row r="3" spans="1:9" ht="36" customHeight="1" x14ac:dyDescent="0.3">
      <c r="A3" s="31"/>
      <c r="B3" s="31" t="s">
        <v>281</v>
      </c>
    </row>
    <row r="4" spans="1:9" ht="7.35" customHeight="1" x14ac:dyDescent="0.3"/>
    <row r="5" spans="1:9" ht="69" customHeight="1" x14ac:dyDescent="0.3">
      <c r="A5" s="119" t="s">
        <v>71</v>
      </c>
      <c r="B5" s="98" t="s">
        <v>0</v>
      </c>
      <c r="C5" s="34" t="s">
        <v>1</v>
      </c>
      <c r="D5" s="99" t="s">
        <v>2</v>
      </c>
      <c r="E5" s="99"/>
      <c r="F5" s="104" t="s">
        <v>269</v>
      </c>
      <c r="G5" s="104" t="s">
        <v>268</v>
      </c>
      <c r="H5" s="113" t="s">
        <v>263</v>
      </c>
      <c r="I5" s="116" t="s">
        <v>70</v>
      </c>
    </row>
    <row r="6" spans="1:9" ht="33" customHeight="1" x14ac:dyDescent="0.3">
      <c r="A6" s="119"/>
      <c r="B6" s="98"/>
      <c r="C6" s="120" t="s">
        <v>3</v>
      </c>
      <c r="D6" s="100" t="s">
        <v>4</v>
      </c>
      <c r="E6" s="100" t="s">
        <v>5</v>
      </c>
      <c r="F6" s="105"/>
      <c r="G6" s="105"/>
      <c r="H6" s="114"/>
      <c r="I6" s="117"/>
    </row>
    <row r="7" spans="1:9" x14ac:dyDescent="0.3">
      <c r="A7" s="119"/>
      <c r="B7" s="98"/>
      <c r="C7" s="121"/>
      <c r="D7" s="100"/>
      <c r="E7" s="100"/>
      <c r="F7" s="105"/>
      <c r="G7" s="105"/>
      <c r="H7" s="114"/>
      <c r="I7" s="117"/>
    </row>
    <row r="8" spans="1:9" ht="10.65" customHeight="1" x14ac:dyDescent="0.3">
      <c r="A8" s="119"/>
      <c r="B8" s="98"/>
      <c r="C8" s="122" t="s">
        <v>258</v>
      </c>
      <c r="D8" s="101" t="s">
        <v>6</v>
      </c>
      <c r="E8" s="102" t="s">
        <v>7</v>
      </c>
      <c r="F8" s="105"/>
      <c r="G8" s="105"/>
      <c r="H8" s="114"/>
      <c r="I8" s="117"/>
    </row>
    <row r="9" spans="1:9" ht="10.65" customHeight="1" x14ac:dyDescent="0.3">
      <c r="A9" s="119"/>
      <c r="B9" s="98"/>
      <c r="C9" s="123"/>
      <c r="D9" s="101"/>
      <c r="E9" s="102"/>
      <c r="F9" s="105"/>
      <c r="G9" s="105"/>
      <c r="H9" s="114"/>
      <c r="I9" s="117"/>
    </row>
    <row r="10" spans="1:9" ht="10.65" customHeight="1" x14ac:dyDescent="0.3">
      <c r="A10" s="119"/>
      <c r="B10" s="98"/>
      <c r="C10" s="124"/>
      <c r="D10" s="101"/>
      <c r="E10" s="102"/>
      <c r="F10" s="105"/>
      <c r="G10" s="105"/>
      <c r="H10" s="114"/>
      <c r="I10" s="117"/>
    </row>
    <row r="11" spans="1:9" ht="15.75" customHeight="1" x14ac:dyDescent="0.3">
      <c r="A11" s="119"/>
      <c r="B11" s="98"/>
      <c r="C11" s="103" t="s">
        <v>257</v>
      </c>
      <c r="D11" s="103" t="s">
        <v>257</v>
      </c>
      <c r="E11" s="103" t="s">
        <v>257</v>
      </c>
      <c r="F11" s="105"/>
      <c r="G11" s="105"/>
      <c r="H11" s="114"/>
      <c r="I11" s="117"/>
    </row>
    <row r="12" spans="1:9" ht="15" hidden="1" customHeight="1" x14ac:dyDescent="0.3">
      <c r="A12" s="119"/>
      <c r="B12" s="98"/>
      <c r="C12" s="103"/>
      <c r="D12" s="103"/>
      <c r="E12" s="103"/>
      <c r="F12" s="105"/>
      <c r="G12" s="68"/>
      <c r="H12" s="114"/>
      <c r="I12" s="117"/>
    </row>
    <row r="13" spans="1:9" ht="15" hidden="1" customHeight="1" x14ac:dyDescent="0.3">
      <c r="A13" s="119"/>
      <c r="B13" s="98"/>
      <c r="C13" s="103"/>
      <c r="D13" s="103"/>
      <c r="E13" s="103"/>
      <c r="F13" s="112"/>
      <c r="G13" s="69"/>
      <c r="H13" s="115"/>
      <c r="I13" s="118"/>
    </row>
    <row r="14" spans="1:9" ht="20.100000000000001" customHeight="1" x14ac:dyDescent="0.3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57">
        <v>6</v>
      </c>
      <c r="G14" s="57">
        <v>7</v>
      </c>
      <c r="H14" s="5">
        <v>8</v>
      </c>
      <c r="I14" s="5">
        <v>9</v>
      </c>
    </row>
    <row r="15" spans="1:9" ht="20.100000000000001" customHeight="1" x14ac:dyDescent="0.3">
      <c r="A15" s="23"/>
      <c r="B15" s="25" t="s">
        <v>54</v>
      </c>
      <c r="C15" s="43">
        <f>SUM(C16,C43)</f>
        <v>52450000</v>
      </c>
      <c r="D15" s="43">
        <f>SUM(D16,D43)</f>
        <v>267448628</v>
      </c>
      <c r="E15" s="43">
        <f>SUM(E16,E43)</f>
        <v>1330868</v>
      </c>
      <c r="F15" s="67">
        <f>SUM(E15,D15,C15)</f>
        <v>321229496</v>
      </c>
      <c r="G15" s="67">
        <f>SUM(G51)</f>
        <v>8857828</v>
      </c>
      <c r="H15" s="44">
        <f>SUM(H16,H43)</f>
        <v>191200000</v>
      </c>
      <c r="I15" s="45">
        <f>SUM(H15,G15,F15)</f>
        <v>521287324</v>
      </c>
    </row>
    <row r="16" spans="1:9" ht="20.100000000000001" customHeight="1" x14ac:dyDescent="0.3">
      <c r="A16" s="13">
        <v>700000</v>
      </c>
      <c r="B16" s="13" t="s">
        <v>55</v>
      </c>
      <c r="C16" s="46">
        <f>SUM(C17,C21,C32,C39)</f>
        <v>52450000</v>
      </c>
      <c r="D16" s="46">
        <f>SUM(D17,D21,D32,D39)</f>
        <v>267448628</v>
      </c>
      <c r="E16" s="46">
        <f>SUM(E17,E21,E32,E39)</f>
        <v>1330868</v>
      </c>
      <c r="F16" s="58">
        <f t="shared" ref="F16:F50" si="0">SUM(C16:E16)</f>
        <v>321229496</v>
      </c>
      <c r="G16" s="58"/>
      <c r="H16" s="48">
        <f>SUM(H17,H21,H32,H39)</f>
        <v>190800000</v>
      </c>
      <c r="I16" s="47">
        <f t="shared" ref="I16:I49" si="1">SUM(H16,F16)</f>
        <v>512029496</v>
      </c>
    </row>
    <row r="17" spans="1:9" ht="20.100000000000001" customHeight="1" x14ac:dyDescent="0.3">
      <c r="A17" s="13">
        <v>730000</v>
      </c>
      <c r="B17" s="13" t="s">
        <v>72</v>
      </c>
      <c r="C17" s="40">
        <f t="shared" ref="C17:C18" si="2">SUM(C18)</f>
        <v>0</v>
      </c>
      <c r="D17" s="40">
        <f t="shared" ref="D17:D18" si="3">SUM(D18)</f>
        <v>0</v>
      </c>
      <c r="E17" s="40">
        <f t="shared" ref="E17:E18" si="4">SUM(E18)</f>
        <v>0</v>
      </c>
      <c r="F17" s="59">
        <f t="shared" si="0"/>
        <v>0</v>
      </c>
      <c r="G17" s="71"/>
      <c r="H17" s="41">
        <f t="shared" ref="H17:H18" si="5">SUM(H18)</f>
        <v>0</v>
      </c>
      <c r="I17" s="12">
        <f t="shared" si="1"/>
        <v>0</v>
      </c>
    </row>
    <row r="18" spans="1:9" ht="20.100000000000001" customHeight="1" x14ac:dyDescent="0.3">
      <c r="A18" s="13">
        <v>732000</v>
      </c>
      <c r="B18" s="14" t="s">
        <v>78</v>
      </c>
      <c r="C18" s="40">
        <f t="shared" si="2"/>
        <v>0</v>
      </c>
      <c r="D18" s="40">
        <f t="shared" si="3"/>
        <v>0</v>
      </c>
      <c r="E18" s="40">
        <f t="shared" si="4"/>
        <v>0</v>
      </c>
      <c r="F18" s="59">
        <f t="shared" si="0"/>
        <v>0</v>
      </c>
      <c r="G18" s="71"/>
      <c r="H18" s="41">
        <f t="shared" si="5"/>
        <v>0</v>
      </c>
      <c r="I18" s="12">
        <f t="shared" si="1"/>
        <v>0</v>
      </c>
    </row>
    <row r="19" spans="1:9" ht="20.100000000000001" customHeight="1" x14ac:dyDescent="0.3">
      <c r="A19" s="13">
        <v>732100</v>
      </c>
      <c r="B19" s="13" t="s">
        <v>73</v>
      </c>
      <c r="C19" s="40">
        <f>SUM(C20)</f>
        <v>0</v>
      </c>
      <c r="D19" s="40">
        <f t="shared" ref="D19:E19" si="6">SUM(D20)</f>
        <v>0</v>
      </c>
      <c r="E19" s="40">
        <f t="shared" si="6"/>
        <v>0</v>
      </c>
      <c r="F19" s="59">
        <f t="shared" si="0"/>
        <v>0</v>
      </c>
      <c r="G19" s="71"/>
      <c r="H19" s="41">
        <f>SUM(H20)</f>
        <v>0</v>
      </c>
      <c r="I19" s="12">
        <f t="shared" si="1"/>
        <v>0</v>
      </c>
    </row>
    <row r="20" spans="1:9" ht="20.100000000000001" customHeight="1" x14ac:dyDescent="0.3">
      <c r="A20" s="15">
        <v>732121</v>
      </c>
      <c r="B20" s="15" t="s">
        <v>74</v>
      </c>
      <c r="C20" s="6"/>
      <c r="D20" s="6"/>
      <c r="E20" s="6"/>
      <c r="F20" s="60">
        <f t="shared" si="0"/>
        <v>0</v>
      </c>
      <c r="G20" s="60"/>
      <c r="H20" s="7"/>
      <c r="I20" s="8">
        <f t="shared" si="1"/>
        <v>0</v>
      </c>
    </row>
    <row r="21" spans="1:9" ht="20.100000000000001" customHeight="1" x14ac:dyDescent="0.3">
      <c r="A21" s="13">
        <v>740000</v>
      </c>
      <c r="B21" s="13" t="s">
        <v>56</v>
      </c>
      <c r="C21" s="40">
        <f>SUM(C22,C26,C29)</f>
        <v>0</v>
      </c>
      <c r="D21" s="72">
        <f t="shared" ref="D21:E21" si="7">SUM(D22,D26,D29)</f>
        <v>0</v>
      </c>
      <c r="E21" s="72">
        <f t="shared" si="7"/>
        <v>0</v>
      </c>
      <c r="F21" s="59">
        <f t="shared" si="0"/>
        <v>0</v>
      </c>
      <c r="G21" s="71"/>
      <c r="H21" s="41">
        <f>SUM(H22,H26,H29)</f>
        <v>188300000</v>
      </c>
      <c r="I21" s="12">
        <f t="shared" si="1"/>
        <v>188300000</v>
      </c>
    </row>
    <row r="22" spans="1:9" ht="20.100000000000001" customHeight="1" x14ac:dyDescent="0.3">
      <c r="A22" s="13">
        <v>742000</v>
      </c>
      <c r="B22" s="14" t="s">
        <v>57</v>
      </c>
      <c r="C22" s="40">
        <f>SUM(C23)</f>
        <v>0</v>
      </c>
      <c r="D22" s="40">
        <f t="shared" ref="D22:E22" si="8">SUM(D23)</f>
        <v>0</v>
      </c>
      <c r="E22" s="40">
        <f t="shared" si="8"/>
        <v>0</v>
      </c>
      <c r="F22" s="59">
        <f t="shared" si="0"/>
        <v>0</v>
      </c>
      <c r="G22" s="71"/>
      <c r="H22" s="41">
        <f>SUM(H23)</f>
        <v>178000617</v>
      </c>
      <c r="I22" s="12">
        <f t="shared" si="1"/>
        <v>178000617</v>
      </c>
    </row>
    <row r="23" spans="1:9" ht="20.100000000000001" customHeight="1" x14ac:dyDescent="0.3">
      <c r="A23" s="13">
        <v>742100</v>
      </c>
      <c r="B23" s="13" t="s">
        <v>75</v>
      </c>
      <c r="C23" s="40">
        <f>SUM(C24,C25)</f>
        <v>0</v>
      </c>
      <c r="D23" s="40">
        <f>SUM(D24,D25)</f>
        <v>0</v>
      </c>
      <c r="E23" s="40">
        <f>SUM(E24,E25)</f>
        <v>0</v>
      </c>
      <c r="F23" s="59">
        <f t="shared" si="0"/>
        <v>0</v>
      </c>
      <c r="G23" s="71"/>
      <c r="H23" s="41">
        <f>SUM(H24,H25)</f>
        <v>178000617</v>
      </c>
      <c r="I23" s="10">
        <f t="shared" si="1"/>
        <v>178000617</v>
      </c>
    </row>
    <row r="24" spans="1:9" ht="24" customHeight="1" x14ac:dyDescent="0.3">
      <c r="A24" s="15">
        <v>742121</v>
      </c>
      <c r="B24" s="15" t="s">
        <v>274</v>
      </c>
      <c r="C24" s="6"/>
      <c r="D24" s="6"/>
      <c r="E24" s="6"/>
      <c r="F24" s="60">
        <f t="shared" si="0"/>
        <v>0</v>
      </c>
      <c r="G24" s="60"/>
      <c r="H24" s="7">
        <v>177000617</v>
      </c>
      <c r="I24" s="39">
        <f t="shared" si="1"/>
        <v>177000617</v>
      </c>
    </row>
    <row r="25" spans="1:9" ht="38.25" customHeight="1" x14ac:dyDescent="0.3">
      <c r="A25" s="15">
        <v>742122</v>
      </c>
      <c r="B25" s="15" t="s">
        <v>76</v>
      </c>
      <c r="C25" s="6"/>
      <c r="D25" s="6"/>
      <c r="E25" s="6"/>
      <c r="F25" s="60">
        <f t="shared" si="0"/>
        <v>0</v>
      </c>
      <c r="G25" s="60"/>
      <c r="H25" s="7">
        <v>1000000</v>
      </c>
      <c r="I25" s="39">
        <f t="shared" si="1"/>
        <v>1000000</v>
      </c>
    </row>
    <row r="26" spans="1:9" ht="16.8" customHeight="1" x14ac:dyDescent="0.3">
      <c r="A26" s="82">
        <v>744000</v>
      </c>
      <c r="B26" s="73" t="s">
        <v>277</v>
      </c>
      <c r="C26" s="78">
        <f>SUM(C27)</f>
        <v>0</v>
      </c>
      <c r="D26" s="78">
        <f t="shared" ref="D26:E26" si="9">SUM(D27)</f>
        <v>0</v>
      </c>
      <c r="E26" s="78">
        <f t="shared" si="9"/>
        <v>0</v>
      </c>
      <c r="F26" s="79">
        <f>SUM(E26,D26,C26)</f>
        <v>0</v>
      </c>
      <c r="G26" s="79">
        <f>SUM(G27)</f>
        <v>0</v>
      </c>
      <c r="H26" s="80">
        <f>SUM(H27)</f>
        <v>300000</v>
      </c>
      <c r="I26" s="81">
        <f>SUM(H26,G26,F26)</f>
        <v>300000</v>
      </c>
    </row>
    <row r="27" spans="1:9" ht="16.2" customHeight="1" x14ac:dyDescent="0.3">
      <c r="A27" s="82">
        <v>744100</v>
      </c>
      <c r="B27" s="82" t="s">
        <v>276</v>
      </c>
      <c r="C27" s="78">
        <f>SUM(C28)</f>
        <v>0</v>
      </c>
      <c r="D27" s="78">
        <f t="shared" ref="D27:E27" si="10">SUM(D28)</f>
        <v>0</v>
      </c>
      <c r="E27" s="78">
        <f t="shared" si="10"/>
        <v>0</v>
      </c>
      <c r="F27" s="79">
        <f>SUM(C27:E27)</f>
        <v>0</v>
      </c>
      <c r="G27" s="79">
        <f>SUM(G28)</f>
        <v>0</v>
      </c>
      <c r="H27" s="80">
        <f>SUM(H28)</f>
        <v>300000</v>
      </c>
      <c r="I27" s="81">
        <f>SUM(G27:H27,F27)</f>
        <v>300000</v>
      </c>
    </row>
    <row r="28" spans="1:9" ht="18.600000000000001" customHeight="1" x14ac:dyDescent="0.3">
      <c r="A28" s="15">
        <v>744121</v>
      </c>
      <c r="B28" s="15" t="s">
        <v>275</v>
      </c>
      <c r="C28" s="6"/>
      <c r="D28" s="6"/>
      <c r="E28" s="6"/>
      <c r="F28" s="60">
        <f>SUM(C28:E28)</f>
        <v>0</v>
      </c>
      <c r="G28" s="60"/>
      <c r="H28" s="7">
        <v>300000</v>
      </c>
      <c r="I28" s="39">
        <f>SUM(G28:H28,F28)</f>
        <v>300000</v>
      </c>
    </row>
    <row r="29" spans="1:9" ht="19.8" customHeight="1" x14ac:dyDescent="0.3">
      <c r="A29" s="70">
        <v>745000</v>
      </c>
      <c r="B29" s="73" t="s">
        <v>265</v>
      </c>
      <c r="C29" s="78">
        <f>SUM(C30)</f>
        <v>0</v>
      </c>
      <c r="D29" s="78">
        <f t="shared" ref="D29:E29" si="11">SUM(D30)</f>
        <v>0</v>
      </c>
      <c r="E29" s="78">
        <f t="shared" si="11"/>
        <v>0</v>
      </c>
      <c r="F29" s="79">
        <f t="shared" si="0"/>
        <v>0</v>
      </c>
      <c r="G29" s="79"/>
      <c r="H29" s="80">
        <f>SUM(H30)</f>
        <v>9999383</v>
      </c>
      <c r="I29" s="81">
        <f t="shared" si="1"/>
        <v>9999383</v>
      </c>
    </row>
    <row r="30" spans="1:9" ht="19.8" customHeight="1" x14ac:dyDescent="0.3">
      <c r="A30" s="70">
        <v>745100</v>
      </c>
      <c r="B30" s="70" t="s">
        <v>266</v>
      </c>
      <c r="C30" s="78">
        <f>SUM(C31)</f>
        <v>0</v>
      </c>
      <c r="D30" s="78">
        <f t="shared" ref="D30:E30" si="12">SUM(D31)</f>
        <v>0</v>
      </c>
      <c r="E30" s="78">
        <f t="shared" si="12"/>
        <v>0</v>
      </c>
      <c r="F30" s="79">
        <f t="shared" si="0"/>
        <v>0</v>
      </c>
      <c r="G30" s="79"/>
      <c r="H30" s="80">
        <f>SUM(H31)</f>
        <v>9999383</v>
      </c>
      <c r="I30" s="81">
        <f t="shared" si="1"/>
        <v>9999383</v>
      </c>
    </row>
    <row r="31" spans="1:9" ht="19.8" customHeight="1" x14ac:dyDescent="0.3">
      <c r="A31" s="74">
        <v>745128</v>
      </c>
      <c r="B31" s="74" t="s">
        <v>267</v>
      </c>
      <c r="C31" s="33"/>
      <c r="D31" s="33"/>
      <c r="E31" s="33"/>
      <c r="F31" s="60">
        <f t="shared" si="0"/>
        <v>0</v>
      </c>
      <c r="G31" s="60"/>
      <c r="H31" s="76">
        <v>9999383</v>
      </c>
      <c r="I31" s="39">
        <f t="shared" si="1"/>
        <v>9999383</v>
      </c>
    </row>
    <row r="32" spans="1:9" ht="20.100000000000001" customHeight="1" x14ac:dyDescent="0.3">
      <c r="A32" s="13">
        <v>770000</v>
      </c>
      <c r="B32" s="13" t="s">
        <v>58</v>
      </c>
      <c r="C32" s="40">
        <f>SUM(C33,C36)</f>
        <v>0</v>
      </c>
      <c r="D32" s="40">
        <f t="shared" ref="D32:E32" si="13">SUM(D33,D36)</f>
        <v>0</v>
      </c>
      <c r="E32" s="40">
        <f t="shared" si="13"/>
        <v>0</v>
      </c>
      <c r="F32" s="59">
        <f t="shared" si="0"/>
        <v>0</v>
      </c>
      <c r="G32" s="71"/>
      <c r="H32" s="41">
        <f>SUM(H33,H36)</f>
        <v>2500000</v>
      </c>
      <c r="I32" s="12">
        <f t="shared" si="1"/>
        <v>2500000</v>
      </c>
    </row>
    <row r="33" spans="1:9" ht="20.100000000000001" customHeight="1" x14ac:dyDescent="0.3">
      <c r="A33" s="13">
        <v>771000</v>
      </c>
      <c r="B33" s="14" t="s">
        <v>58</v>
      </c>
      <c r="C33" s="40">
        <f>SUM(C34)</f>
        <v>0</v>
      </c>
      <c r="D33" s="40">
        <f t="shared" ref="D33:E33" si="14">SUM(D34)</f>
        <v>0</v>
      </c>
      <c r="E33" s="40">
        <f t="shared" si="14"/>
        <v>0</v>
      </c>
      <c r="F33" s="59">
        <f t="shared" si="0"/>
        <v>0</v>
      </c>
      <c r="G33" s="71"/>
      <c r="H33" s="41">
        <f>SUM(H34)</f>
        <v>2500000</v>
      </c>
      <c r="I33" s="12">
        <f t="shared" si="1"/>
        <v>2500000</v>
      </c>
    </row>
    <row r="34" spans="1:9" ht="20.100000000000001" customHeight="1" x14ac:dyDescent="0.3">
      <c r="A34" s="13">
        <v>771100</v>
      </c>
      <c r="B34" s="13" t="s">
        <v>77</v>
      </c>
      <c r="C34" s="40">
        <f>SUM(C35)</f>
        <v>0</v>
      </c>
      <c r="D34" s="40">
        <f t="shared" ref="D34:E34" si="15">SUM(D35)</f>
        <v>0</v>
      </c>
      <c r="E34" s="40">
        <f t="shared" si="15"/>
        <v>0</v>
      </c>
      <c r="F34" s="59">
        <f t="shared" si="0"/>
        <v>0</v>
      </c>
      <c r="G34" s="71"/>
      <c r="H34" s="41">
        <f>SUM(H35)</f>
        <v>2500000</v>
      </c>
      <c r="I34" s="42">
        <f t="shared" si="1"/>
        <v>2500000</v>
      </c>
    </row>
    <row r="35" spans="1:9" ht="20.100000000000001" customHeight="1" x14ac:dyDescent="0.3">
      <c r="A35" s="15">
        <v>771111</v>
      </c>
      <c r="B35" s="15" t="s">
        <v>77</v>
      </c>
      <c r="C35" s="6"/>
      <c r="D35" s="6"/>
      <c r="E35" s="6"/>
      <c r="F35" s="60">
        <f t="shared" si="0"/>
        <v>0</v>
      </c>
      <c r="G35" s="60"/>
      <c r="H35" s="7">
        <v>2500000</v>
      </c>
      <c r="I35" s="39">
        <f t="shared" si="1"/>
        <v>2500000</v>
      </c>
    </row>
    <row r="36" spans="1:9" ht="20.100000000000001" customHeight="1" x14ac:dyDescent="0.3">
      <c r="A36" s="13">
        <v>772000</v>
      </c>
      <c r="B36" s="14" t="s">
        <v>79</v>
      </c>
      <c r="C36" s="40">
        <f>SUM(C37)</f>
        <v>0</v>
      </c>
      <c r="D36" s="40">
        <f t="shared" ref="D36:E36" si="16">SUM(D37)</f>
        <v>0</v>
      </c>
      <c r="E36" s="40">
        <f t="shared" si="16"/>
        <v>0</v>
      </c>
      <c r="F36" s="59">
        <f t="shared" si="0"/>
        <v>0</v>
      </c>
      <c r="G36" s="71"/>
      <c r="H36" s="41">
        <f>SUM(H37)</f>
        <v>0</v>
      </c>
      <c r="I36" s="12">
        <f t="shared" si="1"/>
        <v>0</v>
      </c>
    </row>
    <row r="37" spans="1:9" ht="20.100000000000001" customHeight="1" x14ac:dyDescent="0.3">
      <c r="A37" s="13">
        <v>772100</v>
      </c>
      <c r="B37" s="13" t="s">
        <v>59</v>
      </c>
      <c r="C37" s="40">
        <f>SUM(C38)</f>
        <v>0</v>
      </c>
      <c r="D37" s="40">
        <f t="shared" ref="D37:E37" si="17">SUM(D38)</f>
        <v>0</v>
      </c>
      <c r="E37" s="40">
        <f t="shared" si="17"/>
        <v>0</v>
      </c>
      <c r="F37" s="59">
        <f t="shared" si="0"/>
        <v>0</v>
      </c>
      <c r="G37" s="71"/>
      <c r="H37" s="9">
        <f>SUM(H38)</f>
        <v>0</v>
      </c>
      <c r="I37" s="10">
        <f t="shared" si="1"/>
        <v>0</v>
      </c>
    </row>
    <row r="38" spans="1:9" ht="20.100000000000001" customHeight="1" x14ac:dyDescent="0.3">
      <c r="A38" s="15">
        <v>772111</v>
      </c>
      <c r="B38" s="15" t="s">
        <v>59</v>
      </c>
      <c r="C38" s="6"/>
      <c r="D38" s="6"/>
      <c r="E38" s="6"/>
      <c r="F38" s="60">
        <f t="shared" si="0"/>
        <v>0</v>
      </c>
      <c r="G38" s="60"/>
      <c r="H38" s="7"/>
      <c r="I38" s="39">
        <f t="shared" si="1"/>
        <v>0</v>
      </c>
    </row>
    <row r="39" spans="1:9" ht="20.100000000000001" customHeight="1" x14ac:dyDescent="0.3">
      <c r="A39" s="13">
        <v>790000</v>
      </c>
      <c r="B39" s="13" t="s">
        <v>60</v>
      </c>
      <c r="C39" s="40">
        <f>SUM(C40)</f>
        <v>52450000</v>
      </c>
      <c r="D39" s="40">
        <f t="shared" ref="D39:E39" si="18">SUM(D40)</f>
        <v>267448628</v>
      </c>
      <c r="E39" s="40">
        <f t="shared" si="18"/>
        <v>1330868</v>
      </c>
      <c r="F39" s="59">
        <f t="shared" si="0"/>
        <v>321229496</v>
      </c>
      <c r="G39" s="71"/>
      <c r="H39" s="41">
        <f>SUM(H40)</f>
        <v>0</v>
      </c>
      <c r="I39" s="12">
        <f t="shared" si="1"/>
        <v>321229496</v>
      </c>
    </row>
    <row r="40" spans="1:9" ht="20.100000000000001" customHeight="1" x14ac:dyDescent="0.3">
      <c r="A40" s="13">
        <v>791000</v>
      </c>
      <c r="B40" s="14" t="s">
        <v>60</v>
      </c>
      <c r="C40" s="11">
        <f>SUM(C41)</f>
        <v>52450000</v>
      </c>
      <c r="D40" s="37">
        <f t="shared" ref="D40:E40" si="19">SUM(D41)</f>
        <v>267448628</v>
      </c>
      <c r="E40" s="37">
        <f t="shared" si="19"/>
        <v>1330868</v>
      </c>
      <c r="F40" s="59">
        <f t="shared" si="0"/>
        <v>321229496</v>
      </c>
      <c r="G40" s="71"/>
      <c r="H40" s="41">
        <f>SUM(H41)</f>
        <v>0</v>
      </c>
      <c r="I40" s="10">
        <f t="shared" si="1"/>
        <v>321229496</v>
      </c>
    </row>
    <row r="41" spans="1:9" ht="20.100000000000001" customHeight="1" x14ac:dyDescent="0.3">
      <c r="A41" s="13">
        <v>791100</v>
      </c>
      <c r="B41" s="13" t="s">
        <v>61</v>
      </c>
      <c r="C41" s="40">
        <f>SUM(C42)</f>
        <v>52450000</v>
      </c>
      <c r="D41" s="40">
        <f t="shared" ref="D41:E41" si="20">SUM(D42)</f>
        <v>267448628</v>
      </c>
      <c r="E41" s="40">
        <f t="shared" si="20"/>
        <v>1330868</v>
      </c>
      <c r="F41" s="59">
        <f t="shared" si="0"/>
        <v>321229496</v>
      </c>
      <c r="G41" s="71"/>
      <c r="H41" s="41">
        <f>SUM(H42)</f>
        <v>0</v>
      </c>
      <c r="I41" s="12">
        <f t="shared" si="1"/>
        <v>321229496</v>
      </c>
    </row>
    <row r="42" spans="1:9" ht="20.100000000000001" customHeight="1" x14ac:dyDescent="0.3">
      <c r="A42" s="15">
        <v>791111</v>
      </c>
      <c r="B42" s="15" t="s">
        <v>61</v>
      </c>
      <c r="C42" s="6">
        <v>52450000</v>
      </c>
      <c r="D42" s="6">
        <v>267448628</v>
      </c>
      <c r="E42" s="6">
        <v>1330868</v>
      </c>
      <c r="F42" s="61">
        <f t="shared" si="0"/>
        <v>321229496</v>
      </c>
      <c r="G42" s="61"/>
      <c r="H42" s="7"/>
      <c r="I42" s="39">
        <f t="shared" si="1"/>
        <v>321229496</v>
      </c>
    </row>
    <row r="43" spans="1:9" ht="20.100000000000001" customHeight="1" x14ac:dyDescent="0.3">
      <c r="A43" s="13">
        <v>800000</v>
      </c>
      <c r="B43" s="13" t="s">
        <v>62</v>
      </c>
      <c r="C43" s="46">
        <f t="shared" ref="C43" si="21">SUM(C44)</f>
        <v>0</v>
      </c>
      <c r="D43" s="46">
        <f t="shared" ref="D43" si="22">SUM(D44)</f>
        <v>0</v>
      </c>
      <c r="E43" s="46">
        <f t="shared" ref="E43" si="23">SUM(E44)</f>
        <v>0</v>
      </c>
      <c r="F43" s="62">
        <f t="shared" si="0"/>
        <v>0</v>
      </c>
      <c r="G43" s="62"/>
      <c r="H43" s="49">
        <f>SUM(H44)</f>
        <v>400000</v>
      </c>
      <c r="I43" s="47">
        <f t="shared" si="1"/>
        <v>400000</v>
      </c>
    </row>
    <row r="44" spans="1:9" ht="20.100000000000001" customHeight="1" x14ac:dyDescent="0.3">
      <c r="A44" s="13">
        <v>810000</v>
      </c>
      <c r="B44" s="13" t="s">
        <v>63</v>
      </c>
      <c r="C44" s="40">
        <f>SUM(C45,C48)</f>
        <v>0</v>
      </c>
      <c r="D44" s="40">
        <f t="shared" ref="D44:E44" si="24">SUM(D45,D48)</f>
        <v>0</v>
      </c>
      <c r="E44" s="40">
        <f t="shared" si="24"/>
        <v>0</v>
      </c>
      <c r="F44" s="59">
        <f t="shared" si="0"/>
        <v>0</v>
      </c>
      <c r="G44" s="71"/>
      <c r="H44" s="41">
        <f>SUM(H48,H45)</f>
        <v>400000</v>
      </c>
      <c r="I44" s="12">
        <f t="shared" si="1"/>
        <v>400000</v>
      </c>
    </row>
    <row r="45" spans="1:9" ht="20.100000000000001" customHeight="1" x14ac:dyDescent="0.3">
      <c r="A45" s="13">
        <v>811000</v>
      </c>
      <c r="B45" s="14" t="s">
        <v>64</v>
      </c>
      <c r="C45" s="40">
        <f>SUM(C46)</f>
        <v>0</v>
      </c>
      <c r="D45" s="40">
        <f t="shared" ref="D45:E45" si="25">SUM(D46)</f>
        <v>0</v>
      </c>
      <c r="E45" s="40">
        <f t="shared" si="25"/>
        <v>0</v>
      </c>
      <c r="F45" s="59">
        <f t="shared" si="0"/>
        <v>0</v>
      </c>
      <c r="G45" s="71"/>
      <c r="H45" s="41">
        <f>SUM(H46)</f>
        <v>0</v>
      </c>
      <c r="I45" s="12">
        <f t="shared" si="1"/>
        <v>0</v>
      </c>
    </row>
    <row r="46" spans="1:9" ht="20.100000000000001" customHeight="1" x14ac:dyDescent="0.3">
      <c r="A46" s="13">
        <v>811100</v>
      </c>
      <c r="B46" s="13" t="s">
        <v>65</v>
      </c>
      <c r="C46" s="40">
        <f>SUM(C47)</f>
        <v>0</v>
      </c>
      <c r="D46" s="40">
        <f t="shared" ref="D46:E46" si="26">SUM(D47)</f>
        <v>0</v>
      </c>
      <c r="E46" s="40">
        <f t="shared" si="26"/>
        <v>0</v>
      </c>
      <c r="F46" s="59">
        <f t="shared" si="0"/>
        <v>0</v>
      </c>
      <c r="G46" s="71"/>
      <c r="H46" s="41">
        <f>SUM(H47)</f>
        <v>0</v>
      </c>
      <c r="I46" s="12">
        <f t="shared" si="1"/>
        <v>0</v>
      </c>
    </row>
    <row r="47" spans="1:9" ht="20.100000000000001" customHeight="1" x14ac:dyDescent="0.3">
      <c r="A47" s="15">
        <v>811122</v>
      </c>
      <c r="B47" s="15" t="s">
        <v>80</v>
      </c>
      <c r="C47" s="6"/>
      <c r="D47" s="6"/>
      <c r="E47" s="6"/>
      <c r="F47" s="60">
        <f t="shared" si="0"/>
        <v>0</v>
      </c>
      <c r="G47" s="60"/>
      <c r="H47" s="7"/>
      <c r="I47" s="39">
        <f t="shared" si="1"/>
        <v>0</v>
      </c>
    </row>
    <row r="48" spans="1:9" ht="20.100000000000001" customHeight="1" x14ac:dyDescent="0.3">
      <c r="A48" s="13">
        <v>812000</v>
      </c>
      <c r="B48" s="14" t="s">
        <v>66</v>
      </c>
      <c r="C48" s="40">
        <f>SUM(C49)</f>
        <v>0</v>
      </c>
      <c r="D48" s="40">
        <f t="shared" ref="D48:E48" si="27">SUM(D49)</f>
        <v>0</v>
      </c>
      <c r="E48" s="40">
        <f t="shared" si="27"/>
        <v>0</v>
      </c>
      <c r="F48" s="59">
        <f t="shared" si="0"/>
        <v>0</v>
      </c>
      <c r="G48" s="71"/>
      <c r="H48" s="41">
        <f>SUM(H49)</f>
        <v>400000</v>
      </c>
      <c r="I48" s="41">
        <f t="shared" si="1"/>
        <v>400000</v>
      </c>
    </row>
    <row r="49" spans="1:9" ht="20.100000000000001" customHeight="1" x14ac:dyDescent="0.3">
      <c r="A49" s="13">
        <v>812100</v>
      </c>
      <c r="B49" s="13" t="s">
        <v>67</v>
      </c>
      <c r="C49" s="40">
        <f>SUM(C50)</f>
        <v>0</v>
      </c>
      <c r="D49" s="40">
        <f t="shared" ref="D49:E49" si="28">SUM(D50)</f>
        <v>0</v>
      </c>
      <c r="E49" s="40">
        <f t="shared" si="28"/>
        <v>0</v>
      </c>
      <c r="F49" s="59">
        <f t="shared" si="0"/>
        <v>0</v>
      </c>
      <c r="G49" s="71"/>
      <c r="H49" s="41">
        <f>SUM(H50)</f>
        <v>400000</v>
      </c>
      <c r="I49" s="41">
        <f t="shared" si="1"/>
        <v>400000</v>
      </c>
    </row>
    <row r="50" spans="1:9" ht="20.100000000000001" customHeight="1" x14ac:dyDescent="0.3">
      <c r="A50" s="15">
        <v>812121</v>
      </c>
      <c r="B50" s="15" t="s">
        <v>81</v>
      </c>
      <c r="C50" s="6"/>
      <c r="D50" s="6"/>
      <c r="E50" s="6"/>
      <c r="F50" s="60">
        <f t="shared" si="0"/>
        <v>0</v>
      </c>
      <c r="G50" s="60"/>
      <c r="H50" s="7">
        <v>400000</v>
      </c>
      <c r="I50" s="8">
        <f>SUM(H50)</f>
        <v>400000</v>
      </c>
    </row>
    <row r="51" spans="1:9" ht="20.100000000000001" customHeight="1" x14ac:dyDescent="0.3">
      <c r="A51" s="84">
        <v>300000</v>
      </c>
      <c r="B51" s="84" t="s">
        <v>273</v>
      </c>
      <c r="C51" s="85"/>
      <c r="D51" s="85"/>
      <c r="E51" s="85"/>
      <c r="F51" s="86"/>
      <c r="G51" s="87">
        <f t="shared" ref="G51:G53" si="29">SUM(G52)</f>
        <v>8857828</v>
      </c>
      <c r="H51" s="88"/>
      <c r="I51" s="89">
        <f t="shared" ref="I51:I54" si="30">SUM(F51,G51,H51)</f>
        <v>8857828</v>
      </c>
    </row>
    <row r="52" spans="1:9" ht="20.100000000000001" customHeight="1" x14ac:dyDescent="0.3">
      <c r="A52" s="70">
        <v>320000</v>
      </c>
      <c r="B52" s="82" t="s">
        <v>272</v>
      </c>
      <c r="C52" s="6"/>
      <c r="D52" s="6"/>
      <c r="E52" s="6"/>
      <c r="F52" s="60"/>
      <c r="G52" s="79">
        <f t="shared" si="29"/>
        <v>8857828</v>
      </c>
      <c r="H52" s="80"/>
      <c r="I52" s="81">
        <f t="shared" si="30"/>
        <v>8857828</v>
      </c>
    </row>
    <row r="53" spans="1:9" ht="20.100000000000001" customHeight="1" x14ac:dyDescent="0.3">
      <c r="A53" s="70">
        <v>321000</v>
      </c>
      <c r="B53" s="14" t="s">
        <v>272</v>
      </c>
      <c r="C53" s="6"/>
      <c r="D53" s="6"/>
      <c r="E53" s="6"/>
      <c r="F53" s="60"/>
      <c r="G53" s="79">
        <f t="shared" si="29"/>
        <v>8857828</v>
      </c>
      <c r="H53" s="80"/>
      <c r="I53" s="81">
        <f t="shared" si="30"/>
        <v>8857828</v>
      </c>
    </row>
    <row r="54" spans="1:9" ht="20.100000000000001" customHeight="1" x14ac:dyDescent="0.3">
      <c r="A54" s="70">
        <v>321300</v>
      </c>
      <c r="B54" s="82" t="s">
        <v>271</v>
      </c>
      <c r="C54" s="6"/>
      <c r="D54" s="6"/>
      <c r="E54" s="6"/>
      <c r="F54" s="60"/>
      <c r="G54" s="79">
        <f>SUM(G55)</f>
        <v>8857828</v>
      </c>
      <c r="H54" s="80"/>
      <c r="I54" s="81">
        <f t="shared" si="30"/>
        <v>8857828</v>
      </c>
    </row>
    <row r="55" spans="1:9" ht="20.100000000000001" customHeight="1" x14ac:dyDescent="0.3">
      <c r="A55" s="15">
        <v>321311</v>
      </c>
      <c r="B55" s="15" t="s">
        <v>270</v>
      </c>
      <c r="C55" s="6"/>
      <c r="D55" s="6"/>
      <c r="E55" s="6"/>
      <c r="F55" s="60"/>
      <c r="G55" s="60">
        <v>8857828</v>
      </c>
      <c r="H55" s="7"/>
      <c r="I55" s="8">
        <f>SUM(F55,G55,H55)</f>
        <v>8857828</v>
      </c>
    </row>
    <row r="56" spans="1:9" ht="20.100000000000001" customHeight="1" x14ac:dyDescent="0.3">
      <c r="A56" s="26"/>
      <c r="B56" s="25" t="s">
        <v>254</v>
      </c>
      <c r="C56" s="43">
        <f>SUM(C57,C255)</f>
        <v>52450000</v>
      </c>
      <c r="D56" s="43">
        <f t="shared" ref="D56:E56" si="31">SUM(D57,D255)</f>
        <v>267448628</v>
      </c>
      <c r="E56" s="43">
        <f t="shared" si="31"/>
        <v>1330868</v>
      </c>
      <c r="F56" s="67">
        <f t="shared" ref="F56:F87" si="32">SUM(C56:E56)</f>
        <v>321229496</v>
      </c>
      <c r="G56" s="67">
        <f>SUM(G57,G255)</f>
        <v>4717830</v>
      </c>
      <c r="H56" s="50">
        <f>SUM(H57,H255)</f>
        <v>195339998</v>
      </c>
      <c r="I56" s="45">
        <f>SUM(H56,G56,F56)</f>
        <v>521287324</v>
      </c>
    </row>
    <row r="57" spans="1:9" ht="20.100000000000001" customHeight="1" x14ac:dyDescent="0.3">
      <c r="A57" s="13">
        <v>400000</v>
      </c>
      <c r="B57" s="13" t="s">
        <v>68</v>
      </c>
      <c r="C57" s="46">
        <f>SUM(C58,C96,C242)</f>
        <v>50450000</v>
      </c>
      <c r="D57" s="46">
        <f t="shared" ref="D57:E57" si="33">SUM(D58,D96,D242)</f>
        <v>267448628</v>
      </c>
      <c r="E57" s="46">
        <f t="shared" si="33"/>
        <v>1330868</v>
      </c>
      <c r="F57" s="62">
        <f t="shared" si="32"/>
        <v>319229496</v>
      </c>
      <c r="G57" s="62">
        <f>SUM(G58,G96,G242)</f>
        <v>3110088</v>
      </c>
      <c r="H57" s="49">
        <f>SUM(H58,H96,H242)</f>
        <v>162350000</v>
      </c>
      <c r="I57" s="47">
        <f>SUM(H57,G57,F57)</f>
        <v>484689584</v>
      </c>
    </row>
    <row r="58" spans="1:9" ht="20.100000000000001" customHeight="1" x14ac:dyDescent="0.3">
      <c r="A58" s="13">
        <v>410000</v>
      </c>
      <c r="B58" s="13" t="s">
        <v>69</v>
      </c>
      <c r="C58" s="11">
        <f>SUM(C59,C67,C74,C78,C88,C91)</f>
        <v>18000000</v>
      </c>
      <c r="D58" s="35">
        <f t="shared" ref="D58:E58" si="34">SUM(D59,D67,D74,D78,D88,D91)</f>
        <v>257661688</v>
      </c>
      <c r="E58" s="35">
        <f t="shared" si="34"/>
        <v>0</v>
      </c>
      <c r="F58" s="59">
        <f t="shared" si="32"/>
        <v>275661688</v>
      </c>
      <c r="G58" s="71">
        <f>SUM(G59,G67,G74,G78,G88,G91)</f>
        <v>510895</v>
      </c>
      <c r="H58" s="9">
        <f>SUM(H59,H67,H74,H78,H88,H91)</f>
        <v>67300000</v>
      </c>
      <c r="I58" s="12">
        <f>SUM(H58,G58,F58)</f>
        <v>343472583</v>
      </c>
    </row>
    <row r="59" spans="1:9" ht="20.100000000000001" customHeight="1" x14ac:dyDescent="0.3">
      <c r="A59" s="13">
        <v>411000</v>
      </c>
      <c r="B59" s="14" t="s">
        <v>8</v>
      </c>
      <c r="C59" s="11">
        <f>SUM(C60)</f>
        <v>15407000</v>
      </c>
      <c r="D59" s="35">
        <f t="shared" ref="D59:E59" si="35">SUM(D60)</f>
        <v>219714041</v>
      </c>
      <c r="E59" s="35">
        <f t="shared" si="35"/>
        <v>0</v>
      </c>
      <c r="F59" s="59">
        <f t="shared" si="32"/>
        <v>235121041</v>
      </c>
      <c r="G59" s="71">
        <f>SUM(G60)</f>
        <v>428684</v>
      </c>
      <c r="H59" s="9">
        <f>SUM(H60)</f>
        <v>46094400</v>
      </c>
      <c r="I59" s="12">
        <f>SUM(G59:H59,F59)</f>
        <v>281644125</v>
      </c>
    </row>
    <row r="60" spans="1:9" ht="20.100000000000001" customHeight="1" x14ac:dyDescent="0.3">
      <c r="A60" s="13">
        <v>411100</v>
      </c>
      <c r="B60" s="13" t="s">
        <v>9</v>
      </c>
      <c r="C60" s="40">
        <f>SUM(C61:C66)</f>
        <v>15407000</v>
      </c>
      <c r="D60" s="40">
        <f t="shared" ref="D60:E60" si="36">SUM(D61:D66)</f>
        <v>219714041</v>
      </c>
      <c r="E60" s="40">
        <f t="shared" si="36"/>
        <v>0</v>
      </c>
      <c r="F60" s="59">
        <f t="shared" si="32"/>
        <v>235121041</v>
      </c>
      <c r="G60" s="71">
        <f>SUM(G66)</f>
        <v>428684</v>
      </c>
      <c r="H60" s="9">
        <f>SUM(H61:H66)</f>
        <v>46094400</v>
      </c>
      <c r="I60" s="12">
        <f>SUM(G60:H60,F60)</f>
        <v>281644125</v>
      </c>
    </row>
    <row r="61" spans="1:9" ht="20.100000000000001" customHeight="1" x14ac:dyDescent="0.3">
      <c r="A61" s="15">
        <v>411111</v>
      </c>
      <c r="B61" s="15" t="s">
        <v>82</v>
      </c>
      <c r="C61" s="6"/>
      <c r="D61" s="6">
        <v>162588391</v>
      </c>
      <c r="E61" s="6"/>
      <c r="F61" s="59">
        <f t="shared" si="32"/>
        <v>162588391</v>
      </c>
      <c r="G61" s="71"/>
      <c r="H61" s="7"/>
      <c r="I61" s="12">
        <f>SUM(H61,F61)</f>
        <v>162588391</v>
      </c>
    </row>
    <row r="62" spans="1:9" ht="20.100000000000001" customHeight="1" x14ac:dyDescent="0.3">
      <c r="A62" s="15">
        <v>411112</v>
      </c>
      <c r="B62" s="15" t="s">
        <v>83</v>
      </c>
      <c r="C62" s="6"/>
      <c r="D62" s="6">
        <v>28562825</v>
      </c>
      <c r="E62" s="6"/>
      <c r="F62" s="61">
        <f t="shared" si="32"/>
        <v>28562825</v>
      </c>
      <c r="G62" s="61"/>
      <c r="H62" s="38"/>
      <c r="I62" s="39">
        <f>SUM(H62,F62)</f>
        <v>28562825</v>
      </c>
    </row>
    <row r="63" spans="1:9" ht="20.100000000000001" customHeight="1" x14ac:dyDescent="0.3">
      <c r="A63" s="15">
        <v>411115</v>
      </c>
      <c r="B63" s="15" t="s">
        <v>84</v>
      </c>
      <c r="C63" s="6"/>
      <c r="D63" s="6">
        <v>13182842</v>
      </c>
      <c r="E63" s="6"/>
      <c r="F63" s="61">
        <f t="shared" si="32"/>
        <v>13182842</v>
      </c>
      <c r="G63" s="61"/>
      <c r="H63" s="38"/>
      <c r="I63" s="39">
        <f>SUM(H63,F63)</f>
        <v>13182842</v>
      </c>
    </row>
    <row r="64" spans="1:9" ht="20.100000000000001" customHeight="1" x14ac:dyDescent="0.3">
      <c r="A64" s="15">
        <v>411117</v>
      </c>
      <c r="B64" s="15" t="s">
        <v>85</v>
      </c>
      <c r="C64" s="6"/>
      <c r="D64" s="6">
        <v>2197139</v>
      </c>
      <c r="E64" s="6"/>
      <c r="F64" s="61">
        <f t="shared" si="32"/>
        <v>2197139</v>
      </c>
      <c r="G64" s="61"/>
      <c r="H64" s="38"/>
      <c r="I64" s="39">
        <f>SUM(H64,F64)</f>
        <v>2197139</v>
      </c>
    </row>
    <row r="65" spans="1:9" ht="38.25" customHeight="1" x14ac:dyDescent="0.3">
      <c r="A65" s="15">
        <v>411118</v>
      </c>
      <c r="B65" s="15" t="s">
        <v>86</v>
      </c>
      <c r="C65" s="6"/>
      <c r="D65" s="6">
        <v>13182844</v>
      </c>
      <c r="E65" s="6"/>
      <c r="F65" s="61">
        <f t="shared" si="32"/>
        <v>13182844</v>
      </c>
      <c r="G65" s="61"/>
      <c r="H65" s="38"/>
      <c r="I65" s="39">
        <f>SUM(H65,F65)</f>
        <v>13182844</v>
      </c>
    </row>
    <row r="66" spans="1:9" ht="20.100000000000001" customHeight="1" x14ac:dyDescent="0.3">
      <c r="A66" s="15">
        <v>411119</v>
      </c>
      <c r="B66" s="15" t="s">
        <v>87</v>
      </c>
      <c r="C66" s="6">
        <v>15407000</v>
      </c>
      <c r="D66" s="6"/>
      <c r="E66" s="6"/>
      <c r="F66" s="61">
        <f t="shared" si="32"/>
        <v>15407000</v>
      </c>
      <c r="G66" s="61">
        <v>428684</v>
      </c>
      <c r="H66" s="38">
        <v>46094400</v>
      </c>
      <c r="I66" s="39">
        <f>SUM(F66,G66,H66)</f>
        <v>61930084</v>
      </c>
    </row>
    <row r="67" spans="1:9" ht="20.100000000000001" customHeight="1" x14ac:dyDescent="0.3">
      <c r="A67" s="13">
        <v>412000</v>
      </c>
      <c r="B67" s="14" t="s">
        <v>10</v>
      </c>
      <c r="C67" s="11">
        <f>SUM(C68,C70,C72)</f>
        <v>2593000</v>
      </c>
      <c r="D67" s="35">
        <f t="shared" ref="D67:E67" si="37">SUM(D68,D70,D72)</f>
        <v>36581189</v>
      </c>
      <c r="E67" s="35">
        <f t="shared" si="37"/>
        <v>0</v>
      </c>
      <c r="F67" s="59">
        <f t="shared" si="32"/>
        <v>39174189</v>
      </c>
      <c r="G67" s="71">
        <f>SUM(G68,G70)</f>
        <v>82211</v>
      </c>
      <c r="H67" s="9">
        <f>SUM(H68,H70,H72)</f>
        <v>7905600</v>
      </c>
      <c r="I67" s="12">
        <f>SUM(H67,G67,F67)</f>
        <v>47162000</v>
      </c>
    </row>
    <row r="68" spans="1:9" ht="20.100000000000001" customHeight="1" x14ac:dyDescent="0.3">
      <c r="A68" s="13">
        <v>412100</v>
      </c>
      <c r="B68" s="13" t="s">
        <v>11</v>
      </c>
      <c r="C68" s="40">
        <f>SUM(C69)</f>
        <v>1732000</v>
      </c>
      <c r="D68" s="40">
        <f t="shared" ref="D68:E68" si="38">SUM(D69)</f>
        <v>25265702</v>
      </c>
      <c r="E68" s="40">
        <f t="shared" si="38"/>
        <v>0</v>
      </c>
      <c r="F68" s="59">
        <f t="shared" si="32"/>
        <v>26997702</v>
      </c>
      <c r="G68" s="71">
        <f>SUM(G69)</f>
        <v>52666</v>
      </c>
      <c r="H68" s="9">
        <f>SUM(H69)</f>
        <v>5529600</v>
      </c>
      <c r="I68" s="39">
        <f>SUM(G68:H68,F68)</f>
        <v>32579968</v>
      </c>
    </row>
    <row r="69" spans="1:9" ht="20.100000000000001" customHeight="1" x14ac:dyDescent="0.3">
      <c r="A69" s="15">
        <v>412111</v>
      </c>
      <c r="B69" s="15" t="s">
        <v>88</v>
      </c>
      <c r="C69" s="6">
        <v>1732000</v>
      </c>
      <c r="D69" s="6">
        <v>25265702</v>
      </c>
      <c r="E69" s="6"/>
      <c r="F69" s="61">
        <f t="shared" si="32"/>
        <v>26997702</v>
      </c>
      <c r="G69" s="61">
        <v>52666</v>
      </c>
      <c r="H69" s="38">
        <v>5529600</v>
      </c>
      <c r="I69" s="39">
        <f>SUM(G69:H69,F69)</f>
        <v>32579968</v>
      </c>
    </row>
    <row r="70" spans="1:9" ht="20.100000000000001" customHeight="1" x14ac:dyDescent="0.3">
      <c r="A70" s="13">
        <v>412200</v>
      </c>
      <c r="B70" s="13" t="s">
        <v>12</v>
      </c>
      <c r="C70" s="11">
        <f>SUM(C71)</f>
        <v>861000</v>
      </c>
      <c r="D70" s="35">
        <f t="shared" ref="D70:E70" si="39">SUM(D71)</f>
        <v>11315487</v>
      </c>
      <c r="E70" s="35">
        <f t="shared" si="39"/>
        <v>0</v>
      </c>
      <c r="F70" s="59">
        <f t="shared" si="32"/>
        <v>12176487</v>
      </c>
      <c r="G70" s="71">
        <f>SUM(G71)</f>
        <v>29545</v>
      </c>
      <c r="H70" s="9">
        <f>SUM(H71)</f>
        <v>2376000</v>
      </c>
      <c r="I70" s="12">
        <f>SUM(G70:H70,F70)</f>
        <v>14582032</v>
      </c>
    </row>
    <row r="71" spans="1:9" ht="20.100000000000001" customHeight="1" x14ac:dyDescent="0.3">
      <c r="A71" s="15">
        <v>412211</v>
      </c>
      <c r="B71" s="15" t="s">
        <v>89</v>
      </c>
      <c r="C71" s="6">
        <v>861000</v>
      </c>
      <c r="D71" s="6">
        <v>11315487</v>
      </c>
      <c r="E71" s="6"/>
      <c r="F71" s="61">
        <f t="shared" si="32"/>
        <v>12176487</v>
      </c>
      <c r="G71" s="61">
        <v>29545</v>
      </c>
      <c r="H71" s="38">
        <v>2376000</v>
      </c>
      <c r="I71" s="39">
        <f>SUM(G71:H71,F71)</f>
        <v>14582032</v>
      </c>
    </row>
    <row r="72" spans="1:9" ht="20.100000000000001" customHeight="1" x14ac:dyDescent="0.3">
      <c r="A72" s="13">
        <v>412300</v>
      </c>
      <c r="B72" s="13" t="s">
        <v>13</v>
      </c>
      <c r="C72" s="40">
        <f>SUM(C73)</f>
        <v>0</v>
      </c>
      <c r="D72" s="40">
        <f t="shared" ref="D72:E72" si="40">SUM(D73)</f>
        <v>0</v>
      </c>
      <c r="E72" s="40">
        <f t="shared" si="40"/>
        <v>0</v>
      </c>
      <c r="F72" s="59">
        <f t="shared" si="32"/>
        <v>0</v>
      </c>
      <c r="G72" s="71"/>
      <c r="H72" s="41">
        <f>SUM(H73)</f>
        <v>0</v>
      </c>
      <c r="I72" s="12">
        <f t="shared" ref="I72:I87" si="41">SUM(H72,F72)</f>
        <v>0</v>
      </c>
    </row>
    <row r="73" spans="1:9" ht="20.100000000000001" customHeight="1" x14ac:dyDescent="0.3">
      <c r="A73" s="15">
        <v>412311</v>
      </c>
      <c r="B73" s="15" t="s">
        <v>13</v>
      </c>
      <c r="C73" s="6"/>
      <c r="D73" s="6"/>
      <c r="E73" s="6"/>
      <c r="F73" s="59">
        <f t="shared" si="32"/>
        <v>0</v>
      </c>
      <c r="G73" s="71"/>
      <c r="H73" s="7"/>
      <c r="I73" s="8">
        <f t="shared" si="41"/>
        <v>0</v>
      </c>
    </row>
    <row r="74" spans="1:9" ht="20.100000000000001" customHeight="1" x14ac:dyDescent="0.3">
      <c r="A74" s="13">
        <v>413000</v>
      </c>
      <c r="B74" s="14" t="s">
        <v>14</v>
      </c>
      <c r="C74" s="40">
        <f>SUM(C75)</f>
        <v>0</v>
      </c>
      <c r="D74" s="40">
        <f t="shared" ref="D74:E74" si="42">SUM(D75)</f>
        <v>0</v>
      </c>
      <c r="E74" s="40">
        <f t="shared" si="42"/>
        <v>0</v>
      </c>
      <c r="F74" s="59">
        <f t="shared" si="32"/>
        <v>0</v>
      </c>
      <c r="G74" s="71"/>
      <c r="H74" s="41">
        <f>SUM(H75)</f>
        <v>700000</v>
      </c>
      <c r="I74" s="12">
        <f t="shared" si="41"/>
        <v>700000</v>
      </c>
    </row>
    <row r="75" spans="1:9" ht="20.100000000000001" customHeight="1" x14ac:dyDescent="0.3">
      <c r="A75" s="13">
        <v>413100</v>
      </c>
      <c r="B75" s="13" t="s">
        <v>90</v>
      </c>
      <c r="C75" s="40">
        <f>SUM(C76,C77)</f>
        <v>0</v>
      </c>
      <c r="D75" s="40">
        <f t="shared" ref="D75:E75" si="43">SUM(D76,D77)</f>
        <v>0</v>
      </c>
      <c r="E75" s="40">
        <f t="shared" si="43"/>
        <v>0</v>
      </c>
      <c r="F75" s="59">
        <f t="shared" si="32"/>
        <v>0</v>
      </c>
      <c r="G75" s="71"/>
      <c r="H75" s="41">
        <f>SUM(H76,H77)</f>
        <v>700000</v>
      </c>
      <c r="I75" s="12">
        <f t="shared" si="41"/>
        <v>700000</v>
      </c>
    </row>
    <row r="76" spans="1:9" ht="20.100000000000001" customHeight="1" x14ac:dyDescent="0.3">
      <c r="A76" s="15">
        <v>413142</v>
      </c>
      <c r="B76" s="15" t="s">
        <v>91</v>
      </c>
      <c r="C76" s="6"/>
      <c r="D76" s="6"/>
      <c r="E76" s="6"/>
      <c r="F76" s="61">
        <f t="shared" si="32"/>
        <v>0</v>
      </c>
      <c r="G76" s="61"/>
      <c r="H76" s="38">
        <v>700000</v>
      </c>
      <c r="I76" s="39">
        <f t="shared" si="41"/>
        <v>700000</v>
      </c>
    </row>
    <row r="77" spans="1:9" ht="20.100000000000001" customHeight="1" x14ac:dyDescent="0.3">
      <c r="A77" s="15">
        <v>413151</v>
      </c>
      <c r="B77" s="15" t="s">
        <v>92</v>
      </c>
      <c r="C77" s="6"/>
      <c r="D77" s="6"/>
      <c r="E77" s="6"/>
      <c r="F77" s="61">
        <f t="shared" si="32"/>
        <v>0</v>
      </c>
      <c r="G77" s="61"/>
      <c r="H77" s="38"/>
      <c r="I77" s="39">
        <f t="shared" si="41"/>
        <v>0</v>
      </c>
    </row>
    <row r="78" spans="1:9" ht="20.100000000000001" customHeight="1" x14ac:dyDescent="0.3">
      <c r="A78" s="13">
        <v>414000</v>
      </c>
      <c r="B78" s="14" t="s">
        <v>15</v>
      </c>
      <c r="C78" s="40">
        <f>SUM(C79,C82,C85)</f>
        <v>0</v>
      </c>
      <c r="D78" s="40">
        <f t="shared" ref="D78:E78" si="44">SUM(D79,D82,D85)</f>
        <v>0</v>
      </c>
      <c r="E78" s="40">
        <f t="shared" si="44"/>
        <v>0</v>
      </c>
      <c r="F78" s="59">
        <f t="shared" si="32"/>
        <v>0</v>
      </c>
      <c r="G78" s="71"/>
      <c r="H78" s="41">
        <f>SUM(H79,H82,H85)</f>
        <v>6600000</v>
      </c>
      <c r="I78" s="12">
        <f t="shared" si="41"/>
        <v>6600000</v>
      </c>
    </row>
    <row r="79" spans="1:9" ht="20.100000000000001" customHeight="1" x14ac:dyDescent="0.3">
      <c r="A79" s="13">
        <v>414100</v>
      </c>
      <c r="B79" s="13" t="s">
        <v>16</v>
      </c>
      <c r="C79" s="40">
        <f>SUM(C80,C81)</f>
        <v>0</v>
      </c>
      <c r="D79" s="40">
        <f t="shared" ref="D79:E79" si="45">SUM(D80,D81)</f>
        <v>0</v>
      </c>
      <c r="E79" s="40">
        <f t="shared" si="45"/>
        <v>0</v>
      </c>
      <c r="F79" s="59">
        <f t="shared" si="32"/>
        <v>0</v>
      </c>
      <c r="G79" s="71"/>
      <c r="H79" s="41">
        <f>SUM(H80,H81)</f>
        <v>2500000</v>
      </c>
      <c r="I79" s="12">
        <f t="shared" si="41"/>
        <v>2500000</v>
      </c>
    </row>
    <row r="80" spans="1:9" ht="20.100000000000001" customHeight="1" x14ac:dyDescent="0.3">
      <c r="A80" s="15">
        <v>414111</v>
      </c>
      <c r="B80" s="15" t="s">
        <v>93</v>
      </c>
      <c r="C80" s="6"/>
      <c r="D80" s="6"/>
      <c r="E80" s="6"/>
      <c r="F80" s="61">
        <f t="shared" si="32"/>
        <v>0</v>
      </c>
      <c r="G80" s="61"/>
      <c r="H80" s="38"/>
      <c r="I80" s="39">
        <f t="shared" si="41"/>
        <v>0</v>
      </c>
    </row>
    <row r="81" spans="1:9" ht="20.100000000000001" customHeight="1" x14ac:dyDescent="0.3">
      <c r="A81" s="15">
        <v>414121</v>
      </c>
      <c r="B81" s="15" t="s">
        <v>94</v>
      </c>
      <c r="C81" s="6"/>
      <c r="D81" s="6"/>
      <c r="E81" s="6"/>
      <c r="F81" s="61">
        <f t="shared" si="32"/>
        <v>0</v>
      </c>
      <c r="G81" s="61"/>
      <c r="H81" s="38">
        <v>2500000</v>
      </c>
      <c r="I81" s="39">
        <f t="shared" si="41"/>
        <v>2500000</v>
      </c>
    </row>
    <row r="82" spans="1:9" ht="20.100000000000001" customHeight="1" x14ac:dyDescent="0.3">
      <c r="A82" s="13">
        <v>414300</v>
      </c>
      <c r="B82" s="13" t="s">
        <v>17</v>
      </c>
      <c r="C82" s="40">
        <f>SUM(C83,C84)</f>
        <v>0</v>
      </c>
      <c r="D82" s="40">
        <f t="shared" ref="D82:E82" si="46">SUM(D83,D84)</f>
        <v>0</v>
      </c>
      <c r="E82" s="40">
        <f t="shared" si="46"/>
        <v>0</v>
      </c>
      <c r="F82" s="59">
        <f t="shared" si="32"/>
        <v>0</v>
      </c>
      <c r="G82" s="71"/>
      <c r="H82" s="41">
        <f>SUM(H83,H84)</f>
        <v>3800000</v>
      </c>
      <c r="I82" s="12">
        <f t="shared" si="41"/>
        <v>3800000</v>
      </c>
    </row>
    <row r="83" spans="1:9" ht="20.100000000000001" customHeight="1" x14ac:dyDescent="0.3">
      <c r="A83" s="15">
        <v>414311</v>
      </c>
      <c r="B83" s="15" t="s">
        <v>95</v>
      </c>
      <c r="C83" s="6"/>
      <c r="D83" s="6"/>
      <c r="E83" s="6"/>
      <c r="F83" s="61">
        <f t="shared" si="32"/>
        <v>0</v>
      </c>
      <c r="G83" s="61"/>
      <c r="H83" s="38">
        <v>3500000</v>
      </c>
      <c r="I83" s="39">
        <f t="shared" si="41"/>
        <v>3500000</v>
      </c>
    </row>
    <row r="84" spans="1:9" ht="20.100000000000001" customHeight="1" x14ac:dyDescent="0.3">
      <c r="A84" s="15">
        <v>414314</v>
      </c>
      <c r="B84" s="15" t="s">
        <v>96</v>
      </c>
      <c r="C84" s="6"/>
      <c r="D84" s="6"/>
      <c r="E84" s="6"/>
      <c r="F84" s="61">
        <f t="shared" si="32"/>
        <v>0</v>
      </c>
      <c r="G84" s="61"/>
      <c r="H84" s="38">
        <v>300000</v>
      </c>
      <c r="I84" s="39">
        <f t="shared" si="41"/>
        <v>300000</v>
      </c>
    </row>
    <row r="85" spans="1:9" ht="20.100000000000001" customHeight="1" x14ac:dyDescent="0.3">
      <c r="A85" s="13">
        <v>414400</v>
      </c>
      <c r="B85" s="13" t="s">
        <v>97</v>
      </c>
      <c r="C85" s="40">
        <f>SUM(C86,C87)</f>
        <v>0</v>
      </c>
      <c r="D85" s="40">
        <f t="shared" ref="D85:E85" si="47">SUM(D86,D87)</f>
        <v>0</v>
      </c>
      <c r="E85" s="40">
        <f t="shared" si="47"/>
        <v>0</v>
      </c>
      <c r="F85" s="59">
        <f t="shared" si="32"/>
        <v>0</v>
      </c>
      <c r="G85" s="71"/>
      <c r="H85" s="41">
        <f>SUM(H86,H87)</f>
        <v>300000</v>
      </c>
      <c r="I85" s="12">
        <f t="shared" si="41"/>
        <v>300000</v>
      </c>
    </row>
    <row r="86" spans="1:9" ht="20.100000000000001" customHeight="1" x14ac:dyDescent="0.3">
      <c r="A86" s="15">
        <v>414411</v>
      </c>
      <c r="B86" s="15" t="s">
        <v>98</v>
      </c>
      <c r="C86" s="6"/>
      <c r="D86" s="6"/>
      <c r="E86" s="6"/>
      <c r="F86" s="61">
        <f t="shared" si="32"/>
        <v>0</v>
      </c>
      <c r="G86" s="61"/>
      <c r="H86" s="38">
        <v>300000</v>
      </c>
      <c r="I86" s="39">
        <f t="shared" si="41"/>
        <v>300000</v>
      </c>
    </row>
    <row r="87" spans="1:9" ht="20.100000000000001" customHeight="1" x14ac:dyDescent="0.3">
      <c r="A87" s="15">
        <v>414419</v>
      </c>
      <c r="B87" s="15" t="s">
        <v>99</v>
      </c>
      <c r="C87" s="6"/>
      <c r="D87" s="33"/>
      <c r="E87" s="6"/>
      <c r="F87" s="61">
        <f t="shared" si="32"/>
        <v>0</v>
      </c>
      <c r="G87" s="61"/>
      <c r="H87" s="38"/>
      <c r="I87" s="39">
        <f t="shared" si="41"/>
        <v>0</v>
      </c>
    </row>
    <row r="88" spans="1:9" ht="20.100000000000001" customHeight="1" x14ac:dyDescent="0.3">
      <c r="A88" s="13">
        <v>415000</v>
      </c>
      <c r="B88" s="13" t="s">
        <v>18</v>
      </c>
      <c r="C88" s="40">
        <f>SUM(C89)</f>
        <v>0</v>
      </c>
      <c r="D88" s="40">
        <f t="shared" ref="D88:E88" si="48">SUM(D89)</f>
        <v>1366458</v>
      </c>
      <c r="E88" s="40">
        <f t="shared" si="48"/>
        <v>0</v>
      </c>
      <c r="F88" s="63">
        <f t="shared" ref="F88:F119" si="49">SUM(C88:E88)</f>
        <v>1366458</v>
      </c>
      <c r="G88" s="63"/>
      <c r="H88" s="41">
        <f>SUM(H89)</f>
        <v>2000000</v>
      </c>
      <c r="I88" s="12">
        <f>SUM(F88:H88)</f>
        <v>3366458</v>
      </c>
    </row>
    <row r="89" spans="1:9" ht="20.100000000000001" customHeight="1" x14ac:dyDescent="0.3">
      <c r="A89" s="13">
        <v>415100</v>
      </c>
      <c r="B89" s="13" t="s">
        <v>250</v>
      </c>
      <c r="C89" s="40">
        <f>SUM(C90)</f>
        <v>0</v>
      </c>
      <c r="D89" s="40">
        <f t="shared" ref="D89:E89" si="50">SUM(D90)</f>
        <v>1366458</v>
      </c>
      <c r="E89" s="40">
        <f t="shared" si="50"/>
        <v>0</v>
      </c>
      <c r="F89" s="63">
        <f t="shared" si="49"/>
        <v>1366458</v>
      </c>
      <c r="G89" s="63"/>
      <c r="H89" s="41">
        <f>SUM(H90)</f>
        <v>2000000</v>
      </c>
      <c r="I89" s="12">
        <f>SUM(F89:H89)</f>
        <v>3366458</v>
      </c>
    </row>
    <row r="90" spans="1:9" ht="20.100000000000001" customHeight="1" x14ac:dyDescent="0.3">
      <c r="A90" s="15">
        <v>415112</v>
      </c>
      <c r="B90" s="15" t="s">
        <v>100</v>
      </c>
      <c r="C90" s="6"/>
      <c r="D90" s="6">
        <v>1366458</v>
      </c>
      <c r="E90" s="6"/>
      <c r="F90" s="64">
        <f t="shared" si="49"/>
        <v>1366458</v>
      </c>
      <c r="G90" s="64"/>
      <c r="H90" s="38">
        <v>2000000</v>
      </c>
      <c r="I90" s="39">
        <f>SUM(F90:H90)</f>
        <v>3366458</v>
      </c>
    </row>
    <row r="91" spans="1:9" ht="20.100000000000001" customHeight="1" x14ac:dyDescent="0.3">
      <c r="A91" s="14">
        <v>416000</v>
      </c>
      <c r="B91" s="14" t="s">
        <v>19</v>
      </c>
      <c r="C91" s="40">
        <f>SUM(C92)</f>
        <v>0</v>
      </c>
      <c r="D91" s="40">
        <f t="shared" ref="D91:E91" si="51">SUM(D92)</f>
        <v>0</v>
      </c>
      <c r="E91" s="40">
        <f t="shared" si="51"/>
        <v>0</v>
      </c>
      <c r="F91" s="59">
        <f t="shared" si="49"/>
        <v>0</v>
      </c>
      <c r="G91" s="71"/>
      <c r="H91" s="41">
        <f>SUM(H92)</f>
        <v>4000000</v>
      </c>
      <c r="I91" s="12">
        <f>SUM(F91:H91)</f>
        <v>4000000</v>
      </c>
    </row>
    <row r="92" spans="1:9" ht="20.100000000000001" customHeight="1" x14ac:dyDescent="0.3">
      <c r="A92" s="13">
        <v>416100</v>
      </c>
      <c r="B92" s="13" t="s">
        <v>101</v>
      </c>
      <c r="C92" s="40">
        <f>SUM(C93:C95)</f>
        <v>0</v>
      </c>
      <c r="D92" s="40">
        <f t="shared" ref="D92:E92" si="52">SUM(D93:D95)</f>
        <v>0</v>
      </c>
      <c r="E92" s="40">
        <f t="shared" si="52"/>
        <v>0</v>
      </c>
      <c r="F92" s="59">
        <f t="shared" si="49"/>
        <v>0</v>
      </c>
      <c r="G92" s="71"/>
      <c r="H92" s="41">
        <f>SUM(H93,H94,H95)</f>
        <v>4000000</v>
      </c>
      <c r="I92" s="12">
        <f>SUM(H92,F92)</f>
        <v>4000000</v>
      </c>
    </row>
    <row r="93" spans="1:9" ht="20.100000000000001" customHeight="1" x14ac:dyDescent="0.3">
      <c r="A93" s="15">
        <v>416111</v>
      </c>
      <c r="B93" s="15" t="s">
        <v>102</v>
      </c>
      <c r="C93" s="6"/>
      <c r="D93" s="6"/>
      <c r="E93" s="6"/>
      <c r="F93" s="61">
        <f t="shared" si="49"/>
        <v>0</v>
      </c>
      <c r="G93" s="61"/>
      <c r="H93" s="38">
        <v>3500000</v>
      </c>
      <c r="I93" s="39">
        <f>SUM(H93,F93)</f>
        <v>3500000</v>
      </c>
    </row>
    <row r="94" spans="1:9" ht="20.100000000000001" customHeight="1" x14ac:dyDescent="0.3">
      <c r="A94" s="15">
        <v>416112</v>
      </c>
      <c r="B94" s="15" t="s">
        <v>103</v>
      </c>
      <c r="C94" s="6"/>
      <c r="D94" s="6"/>
      <c r="E94" s="6"/>
      <c r="F94" s="61">
        <f t="shared" si="49"/>
        <v>0</v>
      </c>
      <c r="G94" s="61"/>
      <c r="H94" s="38">
        <v>500000</v>
      </c>
      <c r="I94" s="39">
        <f>SUM(H94,F94)</f>
        <v>500000</v>
      </c>
    </row>
    <row r="95" spans="1:9" ht="20.100000000000001" customHeight="1" x14ac:dyDescent="0.3">
      <c r="A95" s="15">
        <v>416119</v>
      </c>
      <c r="B95" s="15" t="s">
        <v>104</v>
      </c>
      <c r="C95" s="6"/>
      <c r="D95" s="6"/>
      <c r="E95" s="6"/>
      <c r="F95" s="61">
        <f t="shared" si="49"/>
        <v>0</v>
      </c>
      <c r="G95" s="61"/>
      <c r="H95" s="38"/>
      <c r="I95" s="39">
        <f>SUM(H95,F95)</f>
        <v>0</v>
      </c>
    </row>
    <row r="96" spans="1:9" ht="20.100000000000001" customHeight="1" x14ac:dyDescent="0.3">
      <c r="A96" s="16">
        <v>420000</v>
      </c>
      <c r="B96" s="16" t="s">
        <v>252</v>
      </c>
      <c r="C96" s="40">
        <f>SUM(C97,C119,C133,C171,C182,C209)</f>
        <v>32450000</v>
      </c>
      <c r="D96" s="40">
        <f t="shared" ref="D96:E96" si="53">SUM(D97,D119,D133,D171,D182,D209)</f>
        <v>9786940</v>
      </c>
      <c r="E96" s="40">
        <f t="shared" si="53"/>
        <v>1330868</v>
      </c>
      <c r="F96" s="59">
        <f t="shared" si="49"/>
        <v>43567808</v>
      </c>
      <c r="G96" s="71">
        <f>SUM(G97,G119,G133,G171,G209)</f>
        <v>2599193</v>
      </c>
      <c r="H96" s="41">
        <f>SUM(H97,H119,H133,H171,H182,H209)</f>
        <v>93400000</v>
      </c>
      <c r="I96" s="12">
        <f>SUM(H96,G96,F96)</f>
        <v>139567001</v>
      </c>
    </row>
    <row r="97" spans="1:9" ht="20.100000000000001" customHeight="1" x14ac:dyDescent="0.3">
      <c r="A97" s="16">
        <v>421000</v>
      </c>
      <c r="B97" s="16" t="s">
        <v>105</v>
      </c>
      <c r="C97" s="40">
        <f>SUM(C98,C101,C104,C107,C113,C115,C117)</f>
        <v>3050000</v>
      </c>
      <c r="D97" s="40">
        <f t="shared" ref="D97:E97" si="54">SUM(D98,D101,D104,D107,D113,D115,D117)</f>
        <v>7241000</v>
      </c>
      <c r="E97" s="40">
        <f t="shared" si="54"/>
        <v>0</v>
      </c>
      <c r="F97" s="59">
        <f t="shared" si="49"/>
        <v>10291000</v>
      </c>
      <c r="G97" s="71">
        <f>SUM(G101,G104)</f>
        <v>200000</v>
      </c>
      <c r="H97" s="41">
        <f>SUM(H98,H101,H104,H107,H113,H115,H117)</f>
        <v>7200000</v>
      </c>
      <c r="I97" s="12">
        <f>SUM(G97:H97,F97)</f>
        <v>17691000</v>
      </c>
    </row>
    <row r="98" spans="1:9" ht="20.100000000000001" customHeight="1" x14ac:dyDescent="0.3">
      <c r="A98" s="13">
        <v>421100</v>
      </c>
      <c r="B98" s="13" t="s">
        <v>20</v>
      </c>
      <c r="C98" s="40">
        <f>SUM(C99,C100)</f>
        <v>50000</v>
      </c>
      <c r="D98" s="40">
        <f t="shared" ref="D98:E98" si="55">SUM(D99,D100)</f>
        <v>450000</v>
      </c>
      <c r="E98" s="40">
        <f t="shared" si="55"/>
        <v>0</v>
      </c>
      <c r="F98" s="59">
        <f t="shared" si="49"/>
        <v>500000</v>
      </c>
      <c r="G98" s="71"/>
      <c r="H98" s="41">
        <f>SUM(H100,H99)</f>
        <v>1450000</v>
      </c>
      <c r="I98" s="12">
        <f>SUM(H98,F98)</f>
        <v>1950000</v>
      </c>
    </row>
    <row r="99" spans="1:9" ht="20.100000000000001" customHeight="1" x14ac:dyDescent="0.3">
      <c r="A99" s="15">
        <v>421111</v>
      </c>
      <c r="B99" s="15" t="s">
        <v>106</v>
      </c>
      <c r="C99" s="6"/>
      <c r="D99" s="6">
        <v>350000</v>
      </c>
      <c r="E99" s="6"/>
      <c r="F99" s="61">
        <f t="shared" si="49"/>
        <v>350000</v>
      </c>
      <c r="G99" s="61"/>
      <c r="H99" s="38">
        <v>1100000</v>
      </c>
      <c r="I99" s="39">
        <f>SUM(H99,F99)</f>
        <v>1450000</v>
      </c>
    </row>
    <row r="100" spans="1:9" ht="20.100000000000001" customHeight="1" x14ac:dyDescent="0.3">
      <c r="A100" s="15">
        <v>421121</v>
      </c>
      <c r="B100" s="15" t="s">
        <v>107</v>
      </c>
      <c r="C100" s="6">
        <v>50000</v>
      </c>
      <c r="D100" s="6">
        <v>100000</v>
      </c>
      <c r="E100" s="6"/>
      <c r="F100" s="61">
        <f t="shared" si="49"/>
        <v>150000</v>
      </c>
      <c r="G100" s="61"/>
      <c r="H100" s="38">
        <v>350000</v>
      </c>
      <c r="I100" s="39">
        <f>SUM(H100,F100)</f>
        <v>500000</v>
      </c>
    </row>
    <row r="101" spans="1:9" ht="20.100000000000001" customHeight="1" x14ac:dyDescent="0.3">
      <c r="A101" s="13">
        <v>421200</v>
      </c>
      <c r="B101" s="13" t="s">
        <v>21</v>
      </c>
      <c r="C101" s="11">
        <f>SUM(C102,C103)</f>
        <v>2500000</v>
      </c>
      <c r="D101" s="35">
        <f t="shared" ref="D101:E101" si="56">SUM(D102,D103)</f>
        <v>5055000</v>
      </c>
      <c r="E101" s="35">
        <f t="shared" si="56"/>
        <v>0</v>
      </c>
      <c r="F101" s="59">
        <f t="shared" si="49"/>
        <v>7555000</v>
      </c>
      <c r="G101" s="71">
        <f>SUM(G102,G103)</f>
        <v>100000</v>
      </c>
      <c r="H101" s="9">
        <f>SUM(H102,H103)</f>
        <v>1400000</v>
      </c>
      <c r="I101" s="12">
        <f>SUM(H101,G101,F101)</f>
        <v>9055000</v>
      </c>
    </row>
    <row r="102" spans="1:9" ht="20.100000000000001" customHeight="1" x14ac:dyDescent="0.3">
      <c r="A102" s="15">
        <v>421211</v>
      </c>
      <c r="B102" s="15" t="s">
        <v>108</v>
      </c>
      <c r="C102" s="6">
        <v>1000000</v>
      </c>
      <c r="D102" s="6">
        <v>1895180</v>
      </c>
      <c r="E102" s="6"/>
      <c r="F102" s="61">
        <f t="shared" si="49"/>
        <v>2895180</v>
      </c>
      <c r="G102" s="61"/>
      <c r="H102" s="38">
        <v>700000</v>
      </c>
      <c r="I102" s="39">
        <f>SUM(H102,F102)</f>
        <v>3595180</v>
      </c>
    </row>
    <row r="103" spans="1:9" ht="20.100000000000001" customHeight="1" x14ac:dyDescent="0.3">
      <c r="A103" s="15">
        <v>421225</v>
      </c>
      <c r="B103" s="15" t="s">
        <v>109</v>
      </c>
      <c r="C103" s="6">
        <v>1500000</v>
      </c>
      <c r="D103" s="6">
        <v>3159820</v>
      </c>
      <c r="E103" s="6"/>
      <c r="F103" s="61">
        <f t="shared" si="49"/>
        <v>4659820</v>
      </c>
      <c r="G103" s="61">
        <v>100000</v>
      </c>
      <c r="H103" s="38">
        <v>700000</v>
      </c>
      <c r="I103" s="39">
        <f>SUM(G103:H103,F103)</f>
        <v>5459820</v>
      </c>
    </row>
    <row r="104" spans="1:9" ht="20.100000000000001" customHeight="1" x14ac:dyDescent="0.3">
      <c r="A104" s="13">
        <v>421300</v>
      </c>
      <c r="B104" s="13" t="s">
        <v>22</v>
      </c>
      <c r="C104" s="11">
        <f>SUM(C105,C106)</f>
        <v>500000</v>
      </c>
      <c r="D104" s="35">
        <f t="shared" ref="D104:E104" si="57">SUM(D105,D106)</f>
        <v>1077000</v>
      </c>
      <c r="E104" s="35">
        <f t="shared" si="57"/>
        <v>0</v>
      </c>
      <c r="F104" s="59">
        <f t="shared" si="49"/>
        <v>1577000</v>
      </c>
      <c r="G104" s="71">
        <f>SUM(G105,G106)</f>
        <v>100000</v>
      </c>
      <c r="H104" s="9">
        <f>SUM(H106,H105)</f>
        <v>800000</v>
      </c>
      <c r="I104" s="12">
        <f t="shared" ref="I104:I105" si="58">SUM(G104:H104,F104)</f>
        <v>2477000</v>
      </c>
    </row>
    <row r="105" spans="1:9" ht="20.100000000000001" customHeight="1" x14ac:dyDescent="0.3">
      <c r="A105" s="15">
        <v>421311</v>
      </c>
      <c r="B105" s="15" t="s">
        <v>110</v>
      </c>
      <c r="C105" s="6">
        <v>500000</v>
      </c>
      <c r="D105" s="6">
        <v>489045</v>
      </c>
      <c r="E105" s="6"/>
      <c r="F105" s="59">
        <f t="shared" si="49"/>
        <v>989045</v>
      </c>
      <c r="G105" s="75">
        <v>50000</v>
      </c>
      <c r="H105" s="7">
        <v>500000</v>
      </c>
      <c r="I105" s="12">
        <f t="shared" si="58"/>
        <v>1539045</v>
      </c>
    </row>
    <row r="106" spans="1:9" ht="20.100000000000001" customHeight="1" x14ac:dyDescent="0.3">
      <c r="A106" s="15">
        <v>421324</v>
      </c>
      <c r="B106" s="15" t="s">
        <v>111</v>
      </c>
      <c r="C106" s="6"/>
      <c r="D106" s="6">
        <v>587955</v>
      </c>
      <c r="E106" s="6"/>
      <c r="F106" s="59">
        <f t="shared" si="49"/>
        <v>587955</v>
      </c>
      <c r="G106" s="75">
        <v>50000</v>
      </c>
      <c r="H106" s="7">
        <v>300000</v>
      </c>
      <c r="I106" s="12">
        <f>SUM(G106:H106,F106)</f>
        <v>937955</v>
      </c>
    </row>
    <row r="107" spans="1:9" ht="20.100000000000001" customHeight="1" x14ac:dyDescent="0.3">
      <c r="A107" s="13">
        <v>421400</v>
      </c>
      <c r="B107" s="13" t="s">
        <v>23</v>
      </c>
      <c r="C107" s="40">
        <f>SUM(C108:C112)</f>
        <v>0</v>
      </c>
      <c r="D107" s="40">
        <f t="shared" ref="D107:E107" si="59">SUM(D108:D112)</f>
        <v>659000</v>
      </c>
      <c r="E107" s="40">
        <f t="shared" si="59"/>
        <v>0</v>
      </c>
      <c r="F107" s="59">
        <f t="shared" si="49"/>
        <v>659000</v>
      </c>
      <c r="G107" s="71"/>
      <c r="H107" s="41">
        <f>SUM(H112,H111,H110,H109,H108)</f>
        <v>1450000</v>
      </c>
      <c r="I107" s="12">
        <f t="shared" ref="I107:I118" si="60">SUM(H107,F107)</f>
        <v>2109000</v>
      </c>
    </row>
    <row r="108" spans="1:9" ht="20.100000000000001" customHeight="1" x14ac:dyDescent="0.3">
      <c r="A108" s="15">
        <v>421411</v>
      </c>
      <c r="B108" s="15" t="s">
        <v>112</v>
      </c>
      <c r="C108" s="6"/>
      <c r="D108" s="6">
        <v>400000</v>
      </c>
      <c r="E108" s="6"/>
      <c r="F108" s="75">
        <f t="shared" si="49"/>
        <v>400000</v>
      </c>
      <c r="G108" s="75"/>
      <c r="H108" s="76">
        <v>400000</v>
      </c>
      <c r="I108" s="77">
        <f t="shared" si="60"/>
        <v>800000</v>
      </c>
    </row>
    <row r="109" spans="1:9" ht="20.100000000000001" customHeight="1" x14ac:dyDescent="0.3">
      <c r="A109" s="15">
        <v>421412</v>
      </c>
      <c r="B109" s="15" t="s">
        <v>113</v>
      </c>
      <c r="C109" s="6"/>
      <c r="D109" s="6"/>
      <c r="E109" s="6"/>
      <c r="F109" s="75">
        <f t="shared" si="49"/>
        <v>0</v>
      </c>
      <c r="G109" s="75"/>
      <c r="H109" s="76">
        <v>100000</v>
      </c>
      <c r="I109" s="77">
        <f t="shared" si="60"/>
        <v>100000</v>
      </c>
    </row>
    <row r="110" spans="1:9" ht="20.100000000000001" customHeight="1" x14ac:dyDescent="0.3">
      <c r="A110" s="15">
        <v>421414</v>
      </c>
      <c r="B110" s="15" t="s">
        <v>114</v>
      </c>
      <c r="C110" s="6"/>
      <c r="D110" s="6"/>
      <c r="E110" s="6"/>
      <c r="F110" s="75">
        <f t="shared" si="49"/>
        <v>0</v>
      </c>
      <c r="G110" s="75"/>
      <c r="H110" s="76">
        <v>700000</v>
      </c>
      <c r="I110" s="77">
        <f t="shared" si="60"/>
        <v>700000</v>
      </c>
    </row>
    <row r="111" spans="1:9" ht="20.100000000000001" customHeight="1" x14ac:dyDescent="0.3">
      <c r="A111" s="15">
        <v>421421</v>
      </c>
      <c r="B111" s="15" t="s">
        <v>115</v>
      </c>
      <c r="C111" s="6"/>
      <c r="D111" s="6">
        <v>259000</v>
      </c>
      <c r="E111" s="6"/>
      <c r="F111" s="75">
        <f t="shared" si="49"/>
        <v>259000</v>
      </c>
      <c r="G111" s="75"/>
      <c r="H111" s="76">
        <v>200000</v>
      </c>
      <c r="I111" s="77">
        <f t="shared" si="60"/>
        <v>459000</v>
      </c>
    </row>
    <row r="112" spans="1:9" ht="20.100000000000001" customHeight="1" x14ac:dyDescent="0.3">
      <c r="A112" s="15">
        <v>421422</v>
      </c>
      <c r="B112" s="15" t="s">
        <v>116</v>
      </c>
      <c r="C112" s="6"/>
      <c r="D112" s="6"/>
      <c r="E112" s="6"/>
      <c r="F112" s="59">
        <f t="shared" si="49"/>
        <v>0</v>
      </c>
      <c r="G112" s="71"/>
      <c r="H112" s="76">
        <v>50000</v>
      </c>
      <c r="I112" s="77">
        <f t="shared" si="60"/>
        <v>50000</v>
      </c>
    </row>
    <row r="113" spans="1:9" ht="20.100000000000001" customHeight="1" x14ac:dyDescent="0.3">
      <c r="A113" s="13">
        <v>421500</v>
      </c>
      <c r="B113" s="13" t="s">
        <v>24</v>
      </c>
      <c r="C113" s="40">
        <f>SUM(C114)</f>
        <v>0</v>
      </c>
      <c r="D113" s="40">
        <f t="shared" ref="D113:E113" si="61">SUM(D114)</f>
        <v>0</v>
      </c>
      <c r="E113" s="40">
        <f t="shared" si="61"/>
        <v>0</v>
      </c>
      <c r="F113" s="59">
        <f t="shared" si="49"/>
        <v>0</v>
      </c>
      <c r="G113" s="71"/>
      <c r="H113" s="41">
        <f>SUM(H114)</f>
        <v>1500000</v>
      </c>
      <c r="I113" s="12">
        <f t="shared" si="60"/>
        <v>1500000</v>
      </c>
    </row>
    <row r="114" spans="1:9" ht="20.100000000000001" customHeight="1" x14ac:dyDescent="0.3">
      <c r="A114" s="15">
        <v>421521</v>
      </c>
      <c r="B114" s="15" t="s">
        <v>117</v>
      </c>
      <c r="C114" s="6"/>
      <c r="D114" s="6"/>
      <c r="E114" s="6"/>
      <c r="F114" s="61">
        <f t="shared" si="49"/>
        <v>0</v>
      </c>
      <c r="G114" s="61"/>
      <c r="H114" s="38">
        <v>1500000</v>
      </c>
      <c r="I114" s="39">
        <f t="shared" si="60"/>
        <v>1500000</v>
      </c>
    </row>
    <row r="115" spans="1:9" ht="20.100000000000001" customHeight="1" x14ac:dyDescent="0.3">
      <c r="A115" s="13">
        <v>421600</v>
      </c>
      <c r="B115" s="13" t="s">
        <v>25</v>
      </c>
      <c r="C115" s="40">
        <f>SUM(C116)</f>
        <v>0</v>
      </c>
      <c r="D115" s="40">
        <f t="shared" ref="D115:E115" si="62">SUM(D116)</f>
        <v>0</v>
      </c>
      <c r="E115" s="40">
        <f t="shared" si="62"/>
        <v>0</v>
      </c>
      <c r="F115" s="59">
        <f t="shared" si="49"/>
        <v>0</v>
      </c>
      <c r="G115" s="71"/>
      <c r="H115" s="41">
        <f>SUM(H116)</f>
        <v>600000</v>
      </c>
      <c r="I115" s="12">
        <f t="shared" si="60"/>
        <v>600000</v>
      </c>
    </row>
    <row r="116" spans="1:9" ht="20.100000000000001" customHeight="1" x14ac:dyDescent="0.3">
      <c r="A116" s="15">
        <v>421612</v>
      </c>
      <c r="B116" s="15" t="s">
        <v>118</v>
      </c>
      <c r="C116" s="6"/>
      <c r="D116" s="6"/>
      <c r="E116" s="6"/>
      <c r="F116" s="61">
        <f t="shared" si="49"/>
        <v>0</v>
      </c>
      <c r="G116" s="61"/>
      <c r="H116" s="38">
        <v>600000</v>
      </c>
      <c r="I116" s="39">
        <f t="shared" si="60"/>
        <v>600000</v>
      </c>
    </row>
    <row r="117" spans="1:9" ht="20.100000000000001" customHeight="1" x14ac:dyDescent="0.3">
      <c r="A117" s="13">
        <v>421900</v>
      </c>
      <c r="B117" s="13" t="s">
        <v>26</v>
      </c>
      <c r="C117" s="40">
        <f>SUM(C118)</f>
        <v>0</v>
      </c>
      <c r="D117" s="40">
        <f t="shared" ref="D117:E117" si="63">SUM(D118)</f>
        <v>0</v>
      </c>
      <c r="E117" s="40">
        <f t="shared" si="63"/>
        <v>0</v>
      </c>
      <c r="F117" s="59">
        <f t="shared" si="49"/>
        <v>0</v>
      </c>
      <c r="G117" s="71"/>
      <c r="H117" s="41">
        <f>SUM(H118)</f>
        <v>0</v>
      </c>
      <c r="I117" s="12">
        <f t="shared" si="60"/>
        <v>0</v>
      </c>
    </row>
    <row r="118" spans="1:9" ht="20.100000000000001" customHeight="1" x14ac:dyDescent="0.3">
      <c r="A118" s="15">
        <v>421919</v>
      </c>
      <c r="B118" s="15" t="s">
        <v>119</v>
      </c>
      <c r="C118" s="6"/>
      <c r="D118" s="6"/>
      <c r="E118" s="6"/>
      <c r="F118" s="61">
        <f t="shared" si="49"/>
        <v>0</v>
      </c>
      <c r="G118" s="61"/>
      <c r="H118" s="38"/>
      <c r="I118" s="39">
        <f t="shared" si="60"/>
        <v>0</v>
      </c>
    </row>
    <row r="119" spans="1:9" ht="20.100000000000001" customHeight="1" x14ac:dyDescent="0.3">
      <c r="A119" s="13">
        <v>422000</v>
      </c>
      <c r="B119" s="14" t="s">
        <v>27</v>
      </c>
      <c r="C119" s="11">
        <f>SUM(C120,C125,C131)</f>
        <v>750000</v>
      </c>
      <c r="D119" s="35">
        <f t="shared" ref="D119:E119" si="64">SUM(D120,D125,D131)</f>
        <v>32230</v>
      </c>
      <c r="E119" s="35">
        <f t="shared" si="64"/>
        <v>0</v>
      </c>
      <c r="F119" s="59">
        <f t="shared" si="49"/>
        <v>782230</v>
      </c>
      <c r="G119" s="71">
        <f>SUM(G125,G120)</f>
        <v>271000</v>
      </c>
      <c r="H119" s="9">
        <f>SUM(H120,H125,H131)</f>
        <v>14300000</v>
      </c>
      <c r="I119" s="12">
        <f>SUM(H119,G119,F119)</f>
        <v>15353230</v>
      </c>
    </row>
    <row r="120" spans="1:9" ht="20.100000000000001" customHeight="1" x14ac:dyDescent="0.3">
      <c r="A120" s="13">
        <v>422100</v>
      </c>
      <c r="B120" s="13" t="s">
        <v>28</v>
      </c>
      <c r="C120" s="11">
        <f>SUM(C121:C124)</f>
        <v>350000</v>
      </c>
      <c r="D120" s="35">
        <f t="shared" ref="D120:E120" si="65">SUM(D121:D124)</f>
        <v>20000</v>
      </c>
      <c r="E120" s="35">
        <f t="shared" si="65"/>
        <v>0</v>
      </c>
      <c r="F120" s="59">
        <f>SUM(D120:E120,C120)</f>
        <v>370000</v>
      </c>
      <c r="G120" s="71"/>
      <c r="H120" s="9">
        <f>SUM(H124,H123,H122,H121)</f>
        <v>8100000</v>
      </c>
      <c r="I120" s="10">
        <f>SUM(H120,F120)</f>
        <v>8470000</v>
      </c>
    </row>
    <row r="121" spans="1:9" ht="20.100000000000001" customHeight="1" x14ac:dyDescent="0.3">
      <c r="A121" s="15">
        <v>422111</v>
      </c>
      <c r="B121" s="15" t="s">
        <v>120</v>
      </c>
      <c r="C121" s="6">
        <v>100000</v>
      </c>
      <c r="D121" s="6">
        <v>20000</v>
      </c>
      <c r="E121" s="6"/>
      <c r="F121" s="61">
        <f>SUM(D121:E121,C121)</f>
        <v>120000</v>
      </c>
      <c r="G121" s="61"/>
      <c r="H121" s="38">
        <v>2500000</v>
      </c>
      <c r="I121" s="39">
        <f>SUM(H121,F121)</f>
        <v>2620000</v>
      </c>
    </row>
    <row r="122" spans="1:9" ht="20.100000000000001" customHeight="1" x14ac:dyDescent="0.3">
      <c r="A122" s="15">
        <v>422121</v>
      </c>
      <c r="B122" s="15" t="s">
        <v>121</v>
      </c>
      <c r="C122" s="6">
        <v>50000</v>
      </c>
      <c r="D122" s="6"/>
      <c r="E122" s="6"/>
      <c r="F122" s="61">
        <f>SUM(D122:E122,C122)</f>
        <v>50000</v>
      </c>
      <c r="G122" s="61"/>
      <c r="H122" s="38">
        <v>600000</v>
      </c>
      <c r="I122" s="39">
        <f>SUM(H122,F122)</f>
        <v>650000</v>
      </c>
    </row>
    <row r="123" spans="1:9" ht="20.100000000000001" customHeight="1" x14ac:dyDescent="0.3">
      <c r="A123" s="15">
        <v>422131</v>
      </c>
      <c r="B123" s="15" t="s">
        <v>122</v>
      </c>
      <c r="C123" s="6">
        <v>100000</v>
      </c>
      <c r="D123" s="6"/>
      <c r="E123" s="6"/>
      <c r="F123" s="61">
        <f>SUM(D123:E123,C123)</f>
        <v>100000</v>
      </c>
      <c r="G123" s="61"/>
      <c r="H123" s="38">
        <v>1000000</v>
      </c>
      <c r="I123" s="39">
        <f>SUM(H123,F123)</f>
        <v>1100000</v>
      </c>
    </row>
    <row r="124" spans="1:9" ht="20.100000000000001" customHeight="1" x14ac:dyDescent="0.3">
      <c r="A124" s="15">
        <v>422194</v>
      </c>
      <c r="B124" s="15" t="s">
        <v>123</v>
      </c>
      <c r="C124" s="6">
        <v>100000</v>
      </c>
      <c r="D124" s="6"/>
      <c r="E124" s="6"/>
      <c r="F124" s="61">
        <f>SUM(D124:E124,C124)</f>
        <v>100000</v>
      </c>
      <c r="G124" s="61"/>
      <c r="H124" s="38">
        <v>4000000</v>
      </c>
      <c r="I124" s="39">
        <f>SUM(H124,F124)</f>
        <v>4100000</v>
      </c>
    </row>
    <row r="125" spans="1:9" ht="20.100000000000001" customHeight="1" x14ac:dyDescent="0.3">
      <c r="A125" s="125">
        <v>422200</v>
      </c>
      <c r="B125" s="125" t="s">
        <v>29</v>
      </c>
      <c r="C125" s="94">
        <f>SUM(C127:C130)</f>
        <v>400000</v>
      </c>
      <c r="D125" s="94">
        <f t="shared" ref="D125:E125" si="66">SUM(D127:D130)</f>
        <v>12230</v>
      </c>
      <c r="E125" s="94">
        <f t="shared" si="66"/>
        <v>0</v>
      </c>
      <c r="F125" s="96">
        <f>SUM(C125:E126)</f>
        <v>412230</v>
      </c>
      <c r="G125" s="71">
        <f>SUM(G127,G128,G129,G130)</f>
        <v>271000</v>
      </c>
      <c r="H125" s="107">
        <f>SUM(H127:H130)</f>
        <v>5700000</v>
      </c>
      <c r="I125" s="108">
        <f>SUM(H125,G125,F125)</f>
        <v>6383230</v>
      </c>
    </row>
    <row r="126" spans="1:9" ht="1.5" customHeight="1" x14ac:dyDescent="0.3">
      <c r="A126" s="125"/>
      <c r="B126" s="125"/>
      <c r="C126" s="94"/>
      <c r="D126" s="94"/>
      <c r="E126" s="94"/>
      <c r="F126" s="97"/>
      <c r="G126" s="83"/>
      <c r="H126" s="107"/>
      <c r="I126" s="109"/>
    </row>
    <row r="127" spans="1:9" ht="20.100000000000001" customHeight="1" x14ac:dyDescent="0.3">
      <c r="A127" s="15">
        <v>422211</v>
      </c>
      <c r="B127" s="15" t="s">
        <v>124</v>
      </c>
      <c r="C127" s="6">
        <v>100000</v>
      </c>
      <c r="D127" s="6">
        <v>12230</v>
      </c>
      <c r="E127" s="6"/>
      <c r="F127" s="60">
        <f t="shared" ref="F127:F158" si="67">SUM(C127:E127)</f>
        <v>112230</v>
      </c>
      <c r="G127" s="60">
        <v>80000</v>
      </c>
      <c r="H127" s="7">
        <v>700000</v>
      </c>
      <c r="I127" s="8">
        <f t="shared" ref="I127:I129" si="68">SUM(H127,G127,F127)</f>
        <v>892230</v>
      </c>
    </row>
    <row r="128" spans="1:9" ht="20.100000000000001" customHeight="1" x14ac:dyDescent="0.3">
      <c r="A128" s="15">
        <v>422221</v>
      </c>
      <c r="B128" s="15" t="s">
        <v>125</v>
      </c>
      <c r="C128" s="6">
        <v>100000</v>
      </c>
      <c r="D128" s="6"/>
      <c r="E128" s="6"/>
      <c r="F128" s="60">
        <f t="shared" si="67"/>
        <v>100000</v>
      </c>
      <c r="G128" s="60"/>
      <c r="H128" s="7">
        <v>1500000</v>
      </c>
      <c r="I128" s="8">
        <f t="shared" si="68"/>
        <v>1600000</v>
      </c>
    </row>
    <row r="129" spans="1:9" ht="20.100000000000001" customHeight="1" x14ac:dyDescent="0.3">
      <c r="A129" s="15">
        <v>422231</v>
      </c>
      <c r="B129" s="15" t="s">
        <v>126</v>
      </c>
      <c r="C129" s="6">
        <v>100000</v>
      </c>
      <c r="D129" s="6"/>
      <c r="E129" s="6"/>
      <c r="F129" s="60">
        <f t="shared" si="67"/>
        <v>100000</v>
      </c>
      <c r="G129" s="60">
        <v>100000</v>
      </c>
      <c r="H129" s="7">
        <v>1000000</v>
      </c>
      <c r="I129" s="8">
        <f t="shared" si="68"/>
        <v>1200000</v>
      </c>
    </row>
    <row r="130" spans="1:9" ht="20.100000000000001" customHeight="1" x14ac:dyDescent="0.3">
      <c r="A130" s="15">
        <v>422293</v>
      </c>
      <c r="B130" s="15" t="s">
        <v>123</v>
      </c>
      <c r="C130" s="6">
        <v>100000</v>
      </c>
      <c r="D130" s="6"/>
      <c r="E130" s="6"/>
      <c r="F130" s="60">
        <f t="shared" si="67"/>
        <v>100000</v>
      </c>
      <c r="G130" s="60">
        <v>91000</v>
      </c>
      <c r="H130" s="7">
        <v>2500000</v>
      </c>
      <c r="I130" s="8">
        <f>SUM(H130,G130,F130)</f>
        <v>2691000</v>
      </c>
    </row>
    <row r="131" spans="1:9" ht="20.100000000000001" customHeight="1" x14ac:dyDescent="0.3">
      <c r="A131" s="13">
        <v>422400</v>
      </c>
      <c r="B131" s="13" t="s">
        <v>30</v>
      </c>
      <c r="C131" s="40">
        <f>SUM(C132)</f>
        <v>0</v>
      </c>
      <c r="D131" s="40">
        <f t="shared" ref="D131:E131" si="69">SUM(D132)</f>
        <v>0</v>
      </c>
      <c r="E131" s="40">
        <f t="shared" si="69"/>
        <v>0</v>
      </c>
      <c r="F131" s="59">
        <f t="shared" si="67"/>
        <v>0</v>
      </c>
      <c r="G131" s="71"/>
      <c r="H131" s="41">
        <f>SUM(H132)</f>
        <v>500000</v>
      </c>
      <c r="I131" s="12">
        <f>SUM(H131,F131)</f>
        <v>500000</v>
      </c>
    </row>
    <row r="132" spans="1:9" ht="20.100000000000001" customHeight="1" x14ac:dyDescent="0.3">
      <c r="A132" s="15">
        <v>422411</v>
      </c>
      <c r="B132" s="15" t="s">
        <v>127</v>
      </c>
      <c r="C132" s="6"/>
      <c r="D132" s="6"/>
      <c r="E132" s="6"/>
      <c r="F132" s="61">
        <f t="shared" si="67"/>
        <v>0</v>
      </c>
      <c r="G132" s="61"/>
      <c r="H132" s="38">
        <v>500000</v>
      </c>
      <c r="I132" s="39">
        <f>SUM(H132,F132)</f>
        <v>500000</v>
      </c>
    </row>
    <row r="133" spans="1:9" ht="20.100000000000001" customHeight="1" x14ac:dyDescent="0.3">
      <c r="A133" s="14">
        <v>423000</v>
      </c>
      <c r="B133" s="14" t="s">
        <v>31</v>
      </c>
      <c r="C133" s="40">
        <f>SUM(C134,C137,C142,C149,C161,C164,C166,C169)</f>
        <v>150000</v>
      </c>
      <c r="D133" s="40">
        <f t="shared" ref="D133:E133" si="70">SUM(D134,D137,D142,D149,D161,D164,D166,D169)</f>
        <v>780000</v>
      </c>
      <c r="E133" s="40">
        <f t="shared" si="70"/>
        <v>0</v>
      </c>
      <c r="F133" s="59">
        <f t="shared" si="67"/>
        <v>930000</v>
      </c>
      <c r="G133" s="71">
        <f>SUM(G137,G142,G149)</f>
        <v>315000</v>
      </c>
      <c r="H133" s="41">
        <f>SUM(H134,H137,H142,H149,H161,H164,H166,H169)</f>
        <v>36200000</v>
      </c>
      <c r="I133" s="12">
        <f>SUM(G133:H133,F133)</f>
        <v>37445000</v>
      </c>
    </row>
    <row r="134" spans="1:9" ht="20.100000000000001" customHeight="1" x14ac:dyDescent="0.3">
      <c r="A134" s="13">
        <v>423100</v>
      </c>
      <c r="B134" s="13" t="s">
        <v>32</v>
      </c>
      <c r="C134" s="40">
        <f>SUM(C135,C136)</f>
        <v>0</v>
      </c>
      <c r="D134" s="40">
        <f t="shared" ref="D134:E134" si="71">SUM(D135,D136)</f>
        <v>100000</v>
      </c>
      <c r="E134" s="40">
        <f t="shared" si="71"/>
        <v>0</v>
      </c>
      <c r="F134" s="63">
        <f t="shared" si="67"/>
        <v>100000</v>
      </c>
      <c r="G134" s="63"/>
      <c r="H134" s="41">
        <f>SUM(H135,H136)</f>
        <v>450000</v>
      </c>
      <c r="I134" s="12">
        <f t="shared" ref="I134:I141" si="72">SUM(F134:H134)</f>
        <v>550000</v>
      </c>
    </row>
    <row r="135" spans="1:9" ht="20.100000000000001" customHeight="1" x14ac:dyDescent="0.3">
      <c r="A135" s="15">
        <v>423111</v>
      </c>
      <c r="B135" s="15" t="s">
        <v>128</v>
      </c>
      <c r="C135" s="6"/>
      <c r="D135" s="6">
        <v>50000</v>
      </c>
      <c r="E135" s="6"/>
      <c r="F135" s="64">
        <f t="shared" si="67"/>
        <v>50000</v>
      </c>
      <c r="G135" s="64"/>
      <c r="H135" s="38">
        <v>150000</v>
      </c>
      <c r="I135" s="39">
        <f t="shared" si="72"/>
        <v>200000</v>
      </c>
    </row>
    <row r="136" spans="1:9" ht="20.100000000000001" customHeight="1" x14ac:dyDescent="0.3">
      <c r="A136" s="15">
        <v>423191</v>
      </c>
      <c r="B136" s="15" t="s">
        <v>129</v>
      </c>
      <c r="C136" s="6"/>
      <c r="D136" s="6">
        <v>50000</v>
      </c>
      <c r="E136" s="6"/>
      <c r="F136" s="64">
        <f t="shared" si="67"/>
        <v>50000</v>
      </c>
      <c r="G136" s="64"/>
      <c r="H136" s="38">
        <v>300000</v>
      </c>
      <c r="I136" s="39">
        <f t="shared" si="72"/>
        <v>350000</v>
      </c>
    </row>
    <row r="137" spans="1:9" ht="20.100000000000001" customHeight="1" x14ac:dyDescent="0.3">
      <c r="A137" s="13">
        <v>423200</v>
      </c>
      <c r="B137" s="13" t="s">
        <v>33</v>
      </c>
      <c r="C137" s="40">
        <f>SUM(C138:C141)</f>
        <v>0</v>
      </c>
      <c r="D137" s="40">
        <f t="shared" ref="D137:E137" si="73">SUM(D138:D141)</f>
        <v>90000</v>
      </c>
      <c r="E137" s="40">
        <f t="shared" si="73"/>
        <v>0</v>
      </c>
      <c r="F137" s="63">
        <f t="shared" si="67"/>
        <v>90000</v>
      </c>
      <c r="G137" s="63">
        <f>SUM(G141,G140)</f>
        <v>180000</v>
      </c>
      <c r="H137" s="41">
        <f>SUM(H138:H141)</f>
        <v>2100000</v>
      </c>
      <c r="I137" s="12">
        <f t="shared" si="72"/>
        <v>2370000</v>
      </c>
    </row>
    <row r="138" spans="1:9" ht="20.100000000000001" customHeight="1" x14ac:dyDescent="0.3">
      <c r="A138" s="15">
        <v>423211</v>
      </c>
      <c r="B138" s="15" t="s">
        <v>130</v>
      </c>
      <c r="C138" s="6"/>
      <c r="D138" s="6"/>
      <c r="E138" s="6"/>
      <c r="F138" s="64">
        <f t="shared" si="67"/>
        <v>0</v>
      </c>
      <c r="G138" s="64"/>
      <c r="H138" s="38">
        <v>800000</v>
      </c>
      <c r="I138" s="39">
        <f t="shared" si="72"/>
        <v>800000</v>
      </c>
    </row>
    <row r="139" spans="1:9" ht="20.100000000000001" customHeight="1" x14ac:dyDescent="0.3">
      <c r="A139" s="15">
        <v>423212</v>
      </c>
      <c r="B139" s="15" t="s">
        <v>131</v>
      </c>
      <c r="C139" s="6"/>
      <c r="D139" s="6">
        <v>90000</v>
      </c>
      <c r="E139" s="6"/>
      <c r="F139" s="64">
        <f t="shared" si="67"/>
        <v>90000</v>
      </c>
      <c r="G139" s="64"/>
      <c r="H139" s="38">
        <v>800000</v>
      </c>
      <c r="I139" s="39">
        <f t="shared" si="72"/>
        <v>890000</v>
      </c>
    </row>
    <row r="140" spans="1:9" ht="20.100000000000001" customHeight="1" x14ac:dyDescent="0.3">
      <c r="A140" s="15">
        <v>423221</v>
      </c>
      <c r="B140" s="15" t="s">
        <v>132</v>
      </c>
      <c r="C140" s="6"/>
      <c r="D140" s="6"/>
      <c r="E140" s="6"/>
      <c r="F140" s="64">
        <f t="shared" si="67"/>
        <v>0</v>
      </c>
      <c r="G140" s="64"/>
      <c r="H140" s="38">
        <v>200000</v>
      </c>
      <c r="I140" s="39">
        <f t="shared" si="72"/>
        <v>200000</v>
      </c>
    </row>
    <row r="141" spans="1:9" ht="20.100000000000001" customHeight="1" x14ac:dyDescent="0.3">
      <c r="A141" s="15">
        <v>423291</v>
      </c>
      <c r="B141" s="15" t="s">
        <v>133</v>
      </c>
      <c r="C141" s="6"/>
      <c r="D141" s="6"/>
      <c r="E141" s="6"/>
      <c r="F141" s="64">
        <f t="shared" si="67"/>
        <v>0</v>
      </c>
      <c r="G141" s="64">
        <v>180000</v>
      </c>
      <c r="H141" s="38">
        <v>300000</v>
      </c>
      <c r="I141" s="39">
        <f t="shared" si="72"/>
        <v>480000</v>
      </c>
    </row>
    <row r="142" spans="1:9" ht="20.100000000000001" customHeight="1" x14ac:dyDescent="0.3">
      <c r="A142" s="13">
        <v>423300</v>
      </c>
      <c r="B142" s="13" t="s">
        <v>34</v>
      </c>
      <c r="C142" s="11">
        <f>SUM(C143:C148)</f>
        <v>150000</v>
      </c>
      <c r="D142" s="35">
        <f t="shared" ref="D142:E142" si="74">SUM(D143:D148)</f>
        <v>100000</v>
      </c>
      <c r="E142" s="35">
        <f t="shared" si="74"/>
        <v>0</v>
      </c>
      <c r="F142" s="59">
        <f t="shared" si="67"/>
        <v>250000</v>
      </c>
      <c r="G142" s="71">
        <f>SUM(G144)</f>
        <v>120000</v>
      </c>
      <c r="H142" s="9">
        <f>SUM(H143:H148)</f>
        <v>5200000</v>
      </c>
      <c r="I142" s="12">
        <f>SUM(H142,G142,F142)</f>
        <v>5570000</v>
      </c>
    </row>
    <row r="143" spans="1:9" ht="20.100000000000001" customHeight="1" x14ac:dyDescent="0.3">
      <c r="A143" s="15">
        <v>423311</v>
      </c>
      <c r="B143" s="15" t="s">
        <v>34</v>
      </c>
      <c r="C143" s="6"/>
      <c r="D143" s="6"/>
      <c r="E143" s="6"/>
      <c r="F143" s="61">
        <f t="shared" si="67"/>
        <v>0</v>
      </c>
      <c r="G143" s="61"/>
      <c r="H143" s="38">
        <v>1500000</v>
      </c>
      <c r="I143" s="39">
        <f>SUM(H143,F143)</f>
        <v>1500000</v>
      </c>
    </row>
    <row r="144" spans="1:9" ht="20.100000000000001" customHeight="1" x14ac:dyDescent="0.3">
      <c r="A144" s="15">
        <v>423321</v>
      </c>
      <c r="B144" s="15" t="s">
        <v>134</v>
      </c>
      <c r="C144" s="6"/>
      <c r="D144" s="6">
        <v>100000</v>
      </c>
      <c r="E144" s="6"/>
      <c r="F144" s="61">
        <f t="shared" si="67"/>
        <v>100000</v>
      </c>
      <c r="G144" s="61">
        <v>120000</v>
      </c>
      <c r="H144" s="38">
        <v>1500000</v>
      </c>
      <c r="I144" s="39">
        <f>SUM(G144:H144,F144)</f>
        <v>1720000</v>
      </c>
    </row>
    <row r="145" spans="1:9" ht="20.100000000000001" customHeight="1" x14ac:dyDescent="0.3">
      <c r="A145" s="15">
        <v>423322</v>
      </c>
      <c r="B145" s="15" t="s">
        <v>135</v>
      </c>
      <c r="C145" s="6">
        <v>150000</v>
      </c>
      <c r="D145" s="6"/>
      <c r="E145" s="6"/>
      <c r="F145" s="61">
        <f t="shared" si="67"/>
        <v>150000</v>
      </c>
      <c r="G145" s="61"/>
      <c r="H145" s="38">
        <v>500000</v>
      </c>
      <c r="I145" s="39">
        <f>SUM(H145,F145)</f>
        <v>650000</v>
      </c>
    </row>
    <row r="146" spans="1:9" ht="20.100000000000001" customHeight="1" x14ac:dyDescent="0.3">
      <c r="A146" s="15">
        <v>423323</v>
      </c>
      <c r="B146" s="15" t="s">
        <v>136</v>
      </c>
      <c r="C146" s="6"/>
      <c r="D146" s="6"/>
      <c r="E146" s="6"/>
      <c r="F146" s="61">
        <f t="shared" si="67"/>
        <v>0</v>
      </c>
      <c r="G146" s="61"/>
      <c r="H146" s="38">
        <v>1000000</v>
      </c>
      <c r="I146" s="39">
        <f>SUM(H146,F146)</f>
        <v>1000000</v>
      </c>
    </row>
    <row r="147" spans="1:9" ht="20.100000000000001" customHeight="1" x14ac:dyDescent="0.3">
      <c r="A147" s="15">
        <v>423391</v>
      </c>
      <c r="B147" s="15" t="s">
        <v>137</v>
      </c>
      <c r="C147" s="6"/>
      <c r="D147" s="6"/>
      <c r="E147" s="6"/>
      <c r="F147" s="61">
        <f t="shared" si="67"/>
        <v>0</v>
      </c>
      <c r="G147" s="61"/>
      <c r="H147" s="38">
        <v>400000</v>
      </c>
      <c r="I147" s="39">
        <f>SUM(H147,F147)</f>
        <v>400000</v>
      </c>
    </row>
    <row r="148" spans="1:9" ht="20.100000000000001" customHeight="1" x14ac:dyDescent="0.3">
      <c r="A148" s="15">
        <v>423399</v>
      </c>
      <c r="B148" s="15" t="s">
        <v>138</v>
      </c>
      <c r="C148" s="6"/>
      <c r="D148" s="6"/>
      <c r="E148" s="6"/>
      <c r="F148" s="61">
        <f t="shared" si="67"/>
        <v>0</v>
      </c>
      <c r="G148" s="61"/>
      <c r="H148" s="38">
        <v>300000</v>
      </c>
      <c r="I148" s="39">
        <f>SUM(H148,F148)</f>
        <v>300000</v>
      </c>
    </row>
    <row r="149" spans="1:9" ht="20.100000000000001" customHeight="1" x14ac:dyDescent="0.3">
      <c r="A149" s="13">
        <v>423400</v>
      </c>
      <c r="B149" s="13" t="s">
        <v>35</v>
      </c>
      <c r="C149" s="40">
        <f>SUM(C150:C160)</f>
        <v>0</v>
      </c>
      <c r="D149" s="40">
        <f t="shared" ref="D149:E149" si="75">SUM(D150:D160)</f>
        <v>160000</v>
      </c>
      <c r="E149" s="40">
        <f t="shared" si="75"/>
        <v>0</v>
      </c>
      <c r="F149" s="59">
        <f t="shared" si="67"/>
        <v>160000</v>
      </c>
      <c r="G149" s="71">
        <f>SUM(G153)</f>
        <v>15000</v>
      </c>
      <c r="H149" s="41">
        <f>SUM(H150:H160)</f>
        <v>4550000</v>
      </c>
      <c r="I149" s="12">
        <f>SUM(H149,G149,F149)</f>
        <v>4725000</v>
      </c>
    </row>
    <row r="150" spans="1:9" ht="20.100000000000001" customHeight="1" x14ac:dyDescent="0.3">
      <c r="A150" s="15">
        <v>423411</v>
      </c>
      <c r="B150" s="15" t="s">
        <v>139</v>
      </c>
      <c r="C150" s="6"/>
      <c r="D150" s="6"/>
      <c r="E150" s="6"/>
      <c r="F150" s="61">
        <f t="shared" si="67"/>
        <v>0</v>
      </c>
      <c r="G150" s="61"/>
      <c r="H150" s="38">
        <v>500000</v>
      </c>
      <c r="I150" s="39">
        <f>SUM(H150,F150)</f>
        <v>500000</v>
      </c>
    </row>
    <row r="151" spans="1:9" ht="20.100000000000001" customHeight="1" x14ac:dyDescent="0.3">
      <c r="A151" s="15">
        <v>423412</v>
      </c>
      <c r="B151" s="15" t="s">
        <v>140</v>
      </c>
      <c r="C151" s="6"/>
      <c r="D151" s="6"/>
      <c r="E151" s="6"/>
      <c r="F151" s="61">
        <f t="shared" si="67"/>
        <v>0</v>
      </c>
      <c r="G151" s="61"/>
      <c r="H151" s="38">
        <v>500000</v>
      </c>
      <c r="I151" s="39">
        <f>SUM(H151,F151)</f>
        <v>500000</v>
      </c>
    </row>
    <row r="152" spans="1:9" ht="20.100000000000001" customHeight="1" x14ac:dyDescent="0.3">
      <c r="A152" s="15">
        <v>423413</v>
      </c>
      <c r="B152" s="15" t="s">
        <v>141</v>
      </c>
      <c r="C152" s="6"/>
      <c r="D152" s="6"/>
      <c r="E152" s="6"/>
      <c r="F152" s="61">
        <f t="shared" si="67"/>
        <v>0</v>
      </c>
      <c r="G152" s="61"/>
      <c r="H152" s="38">
        <v>500000</v>
      </c>
      <c r="I152" s="39">
        <f>SUM(H152,F152)</f>
        <v>500000</v>
      </c>
    </row>
    <row r="153" spans="1:9" ht="20.100000000000001" customHeight="1" x14ac:dyDescent="0.3">
      <c r="A153" s="15">
        <v>423419</v>
      </c>
      <c r="B153" s="15" t="s">
        <v>142</v>
      </c>
      <c r="C153" s="6"/>
      <c r="D153" s="6"/>
      <c r="E153" s="6"/>
      <c r="F153" s="61">
        <f t="shared" si="67"/>
        <v>0</v>
      </c>
      <c r="G153" s="61">
        <v>15000</v>
      </c>
      <c r="H153" s="38">
        <v>1500000</v>
      </c>
      <c r="I153" s="39">
        <f>SUM(H153,G153,F153)</f>
        <v>1515000</v>
      </c>
    </row>
    <row r="154" spans="1:9" ht="20.100000000000001" customHeight="1" x14ac:dyDescent="0.3">
      <c r="A154" s="15">
        <v>423421</v>
      </c>
      <c r="B154" s="15" t="s">
        <v>143</v>
      </c>
      <c r="C154" s="6"/>
      <c r="D154" s="6"/>
      <c r="E154" s="6"/>
      <c r="F154" s="61">
        <f t="shared" si="67"/>
        <v>0</v>
      </c>
      <c r="G154" s="61"/>
      <c r="H154" s="38">
        <v>50000</v>
      </c>
      <c r="I154" s="39">
        <f t="shared" ref="I154:I160" si="76">SUM(H154,F154)</f>
        <v>50000</v>
      </c>
    </row>
    <row r="155" spans="1:9" ht="20.100000000000001" customHeight="1" x14ac:dyDescent="0.3">
      <c r="A155" s="15">
        <v>423422</v>
      </c>
      <c r="B155" s="15" t="s">
        <v>247</v>
      </c>
      <c r="C155" s="6"/>
      <c r="D155" s="6"/>
      <c r="E155" s="6"/>
      <c r="F155" s="61">
        <f t="shared" si="67"/>
        <v>0</v>
      </c>
      <c r="G155" s="61"/>
      <c r="H155" s="38">
        <v>50000</v>
      </c>
      <c r="I155" s="39">
        <f t="shared" si="76"/>
        <v>50000</v>
      </c>
    </row>
    <row r="156" spans="1:9" ht="20.100000000000001" customHeight="1" x14ac:dyDescent="0.3">
      <c r="A156" s="15">
        <v>423431</v>
      </c>
      <c r="B156" s="15" t="s">
        <v>144</v>
      </c>
      <c r="C156" s="6"/>
      <c r="D156" s="6"/>
      <c r="E156" s="6"/>
      <c r="F156" s="61">
        <f t="shared" si="67"/>
        <v>0</v>
      </c>
      <c r="G156" s="61"/>
      <c r="H156" s="38">
        <v>500000</v>
      </c>
      <c r="I156" s="39">
        <f t="shared" si="76"/>
        <v>500000</v>
      </c>
    </row>
    <row r="157" spans="1:9" ht="20.100000000000001" customHeight="1" x14ac:dyDescent="0.3">
      <c r="A157" s="15">
        <v>423432</v>
      </c>
      <c r="B157" s="15" t="s">
        <v>145</v>
      </c>
      <c r="C157" s="6"/>
      <c r="D157" s="6">
        <v>160000</v>
      </c>
      <c r="E157" s="6"/>
      <c r="F157" s="61">
        <f t="shared" si="67"/>
        <v>160000</v>
      </c>
      <c r="G157" s="61"/>
      <c r="H157" s="38">
        <v>400000</v>
      </c>
      <c r="I157" s="39">
        <f t="shared" si="76"/>
        <v>560000</v>
      </c>
    </row>
    <row r="158" spans="1:9" ht="20.100000000000001" customHeight="1" x14ac:dyDescent="0.3">
      <c r="A158" s="15">
        <v>423439</v>
      </c>
      <c r="B158" s="15" t="s">
        <v>146</v>
      </c>
      <c r="C158" s="6"/>
      <c r="D158" s="6"/>
      <c r="E158" s="6"/>
      <c r="F158" s="61">
        <f t="shared" si="67"/>
        <v>0</v>
      </c>
      <c r="G158" s="61"/>
      <c r="H158" s="38"/>
      <c r="I158" s="39">
        <f t="shared" si="76"/>
        <v>0</v>
      </c>
    </row>
    <row r="159" spans="1:9" ht="20.100000000000001" customHeight="1" x14ac:dyDescent="0.3">
      <c r="A159" s="15">
        <v>423441</v>
      </c>
      <c r="B159" s="15" t="s">
        <v>147</v>
      </c>
      <c r="C159" s="6"/>
      <c r="D159" s="6"/>
      <c r="E159" s="6"/>
      <c r="F159" s="61">
        <f t="shared" ref="F159:F190" si="77">SUM(C159:E159)</f>
        <v>0</v>
      </c>
      <c r="G159" s="61"/>
      <c r="H159" s="38">
        <v>500000</v>
      </c>
      <c r="I159" s="39">
        <f t="shared" si="76"/>
        <v>500000</v>
      </c>
    </row>
    <row r="160" spans="1:9" ht="20.100000000000001" customHeight="1" x14ac:dyDescent="0.3">
      <c r="A160" s="15">
        <v>423449</v>
      </c>
      <c r="B160" s="15" t="s">
        <v>148</v>
      </c>
      <c r="C160" s="6"/>
      <c r="D160" s="6"/>
      <c r="E160" s="6"/>
      <c r="F160" s="61">
        <f t="shared" si="77"/>
        <v>0</v>
      </c>
      <c r="G160" s="61"/>
      <c r="H160" s="38">
        <v>50000</v>
      </c>
      <c r="I160" s="39">
        <f t="shared" si="76"/>
        <v>50000</v>
      </c>
    </row>
    <row r="161" spans="1:9" ht="20.100000000000001" customHeight="1" x14ac:dyDescent="0.3">
      <c r="A161" s="13">
        <v>423500</v>
      </c>
      <c r="B161" s="13" t="s">
        <v>149</v>
      </c>
      <c r="C161" s="40">
        <f>SUM(C162,C163)</f>
        <v>0</v>
      </c>
      <c r="D161" s="40">
        <f t="shared" ref="D161:E161" si="78">SUM(D162,D163)</f>
        <v>150000</v>
      </c>
      <c r="E161" s="40">
        <f t="shared" si="78"/>
        <v>0</v>
      </c>
      <c r="F161" s="63">
        <f t="shared" si="77"/>
        <v>150000</v>
      </c>
      <c r="G161" s="63"/>
      <c r="H161" s="41">
        <f>SUM(H162,H163)</f>
        <v>20100000</v>
      </c>
      <c r="I161" s="41">
        <f>SUM(F161:H161)</f>
        <v>20250000</v>
      </c>
    </row>
    <row r="162" spans="1:9" ht="20.100000000000001" customHeight="1" x14ac:dyDescent="0.3">
      <c r="A162" s="15">
        <v>423521</v>
      </c>
      <c r="B162" s="15" t="s">
        <v>150</v>
      </c>
      <c r="C162" s="6"/>
      <c r="D162" s="6"/>
      <c r="E162" s="6"/>
      <c r="F162" s="64">
        <f t="shared" si="77"/>
        <v>0</v>
      </c>
      <c r="G162" s="64"/>
      <c r="H162" s="38">
        <v>100000</v>
      </c>
      <c r="I162" s="38">
        <f>SUM(F162:H162)</f>
        <v>100000</v>
      </c>
    </row>
    <row r="163" spans="1:9" ht="20.100000000000001" customHeight="1" x14ac:dyDescent="0.3">
      <c r="A163" s="15">
        <v>423599</v>
      </c>
      <c r="B163" s="15" t="s">
        <v>248</v>
      </c>
      <c r="C163" s="6"/>
      <c r="D163" s="6">
        <v>150000</v>
      </c>
      <c r="E163" s="6"/>
      <c r="F163" s="64">
        <f t="shared" si="77"/>
        <v>150000</v>
      </c>
      <c r="G163" s="64"/>
      <c r="H163" s="38">
        <v>20000000</v>
      </c>
      <c r="I163" s="38">
        <f>SUM(F163:H163)</f>
        <v>20150000</v>
      </c>
    </row>
    <row r="164" spans="1:9" ht="20.100000000000001" customHeight="1" x14ac:dyDescent="0.3">
      <c r="A164" s="13">
        <v>423600</v>
      </c>
      <c r="B164" s="13" t="s">
        <v>36</v>
      </c>
      <c r="C164" s="40">
        <f>SUM(C165)</f>
        <v>0</v>
      </c>
      <c r="D164" s="40">
        <f t="shared" ref="D164:E164" si="79">SUM(D165)</f>
        <v>80000</v>
      </c>
      <c r="E164" s="40">
        <f t="shared" si="79"/>
        <v>0</v>
      </c>
      <c r="F164" s="63">
        <f t="shared" si="77"/>
        <v>80000</v>
      </c>
      <c r="G164" s="63"/>
      <c r="H164" s="41">
        <f>SUM(H165)</f>
        <v>2900000</v>
      </c>
      <c r="I164" s="12">
        <f>SUM(F164:H164)</f>
        <v>2980000</v>
      </c>
    </row>
    <row r="165" spans="1:9" ht="20.100000000000001" customHeight="1" x14ac:dyDescent="0.3">
      <c r="A165" s="15">
        <v>423621</v>
      </c>
      <c r="B165" s="15" t="s">
        <v>151</v>
      </c>
      <c r="C165" s="6"/>
      <c r="D165" s="6">
        <v>80000</v>
      </c>
      <c r="E165" s="6"/>
      <c r="F165" s="64">
        <f t="shared" si="77"/>
        <v>80000</v>
      </c>
      <c r="G165" s="64"/>
      <c r="H165" s="38">
        <v>2900000</v>
      </c>
      <c r="I165" s="39">
        <f>SUM(F165:H165)</f>
        <v>2980000</v>
      </c>
    </row>
    <row r="166" spans="1:9" ht="20.100000000000001" customHeight="1" x14ac:dyDescent="0.3">
      <c r="A166" s="13">
        <v>423700</v>
      </c>
      <c r="B166" s="13" t="s">
        <v>37</v>
      </c>
      <c r="C166" s="40">
        <f>SUM(C167,C168)</f>
        <v>0</v>
      </c>
      <c r="D166" s="40">
        <f t="shared" ref="D166:E166" si="80">SUM(D167,D168)</f>
        <v>0</v>
      </c>
      <c r="E166" s="40">
        <f t="shared" si="80"/>
        <v>0</v>
      </c>
      <c r="F166" s="59">
        <f t="shared" si="77"/>
        <v>0</v>
      </c>
      <c r="G166" s="71"/>
      <c r="H166" s="41">
        <f>SUM(H167,H168)</f>
        <v>700000</v>
      </c>
      <c r="I166" s="41">
        <f>SUM(H166,F166)</f>
        <v>700000</v>
      </c>
    </row>
    <row r="167" spans="1:9" ht="20.100000000000001" customHeight="1" x14ac:dyDescent="0.3">
      <c r="A167" s="15">
        <v>423711</v>
      </c>
      <c r="B167" s="15" t="s">
        <v>152</v>
      </c>
      <c r="C167" s="6"/>
      <c r="D167" s="6"/>
      <c r="E167" s="6"/>
      <c r="F167" s="61">
        <f t="shared" si="77"/>
        <v>0</v>
      </c>
      <c r="G167" s="61"/>
      <c r="H167" s="38">
        <v>500000</v>
      </c>
      <c r="I167" s="38">
        <f>SUM(H167,F167)</f>
        <v>500000</v>
      </c>
    </row>
    <row r="168" spans="1:9" ht="20.100000000000001" customHeight="1" x14ac:dyDescent="0.3">
      <c r="A168" s="15">
        <v>423712</v>
      </c>
      <c r="B168" s="15" t="s">
        <v>153</v>
      </c>
      <c r="C168" s="6"/>
      <c r="D168" s="6"/>
      <c r="E168" s="6"/>
      <c r="F168" s="61">
        <f t="shared" si="77"/>
        <v>0</v>
      </c>
      <c r="G168" s="61"/>
      <c r="H168" s="38">
        <v>200000</v>
      </c>
      <c r="I168" s="38">
        <f>SUM(H168,F168)</f>
        <v>200000</v>
      </c>
    </row>
    <row r="169" spans="1:9" ht="20.100000000000001" customHeight="1" x14ac:dyDescent="0.3">
      <c r="A169" s="13">
        <v>423900</v>
      </c>
      <c r="B169" s="13" t="s">
        <v>38</v>
      </c>
      <c r="C169" s="40">
        <f>SUM(C170)</f>
        <v>0</v>
      </c>
      <c r="D169" s="40">
        <f t="shared" ref="D169:E169" si="81">SUM(D170)</f>
        <v>100000</v>
      </c>
      <c r="E169" s="40">
        <f t="shared" si="81"/>
        <v>0</v>
      </c>
      <c r="F169" s="63">
        <f t="shared" si="77"/>
        <v>100000</v>
      </c>
      <c r="G169" s="63"/>
      <c r="H169" s="41">
        <f>SUM(H170)</f>
        <v>200000</v>
      </c>
      <c r="I169" s="12">
        <f>SUM(F169:H169)</f>
        <v>300000</v>
      </c>
    </row>
    <row r="170" spans="1:9" ht="20.100000000000001" customHeight="1" x14ac:dyDescent="0.3">
      <c r="A170" s="15">
        <v>423911</v>
      </c>
      <c r="B170" s="15" t="s">
        <v>38</v>
      </c>
      <c r="C170" s="6"/>
      <c r="D170" s="6">
        <v>100000</v>
      </c>
      <c r="E170" s="6"/>
      <c r="F170" s="64">
        <f t="shared" si="77"/>
        <v>100000</v>
      </c>
      <c r="G170" s="64"/>
      <c r="H170" s="38">
        <v>200000</v>
      </c>
      <c r="I170" s="39">
        <f>SUM(F170:H170)</f>
        <v>300000</v>
      </c>
    </row>
    <row r="171" spans="1:9" ht="20.100000000000001" customHeight="1" x14ac:dyDescent="0.3">
      <c r="A171" s="14">
        <v>424000</v>
      </c>
      <c r="B171" s="14" t="s">
        <v>39</v>
      </c>
      <c r="C171" s="40">
        <f>SUM(C172,C176,C178,C180)</f>
        <v>28000000</v>
      </c>
      <c r="D171" s="40">
        <f t="shared" ref="D171:E171" si="82">SUM(D172,D176,D178,D180)</f>
        <v>1277710</v>
      </c>
      <c r="E171" s="40">
        <f t="shared" si="82"/>
        <v>1330868</v>
      </c>
      <c r="F171" s="59">
        <f t="shared" si="77"/>
        <v>30608578</v>
      </c>
      <c r="G171" s="71">
        <f>SUM(G178)</f>
        <v>475073</v>
      </c>
      <c r="H171" s="41">
        <f>SUM(H172,H176,H178,H180)</f>
        <v>19700000</v>
      </c>
      <c r="I171" s="12">
        <f>SUM(G171:H171,F171)</f>
        <v>50783651</v>
      </c>
    </row>
    <row r="172" spans="1:9" ht="20.100000000000001" customHeight="1" x14ac:dyDescent="0.3">
      <c r="A172" s="13">
        <v>424200</v>
      </c>
      <c r="B172" s="13" t="s">
        <v>246</v>
      </c>
      <c r="C172" s="40">
        <f>SUM(C173:C175)</f>
        <v>0</v>
      </c>
      <c r="D172" s="40">
        <f t="shared" ref="D172:E172" si="83">SUM(D173:D175)</f>
        <v>889710</v>
      </c>
      <c r="E172" s="40">
        <f t="shared" si="83"/>
        <v>1330868</v>
      </c>
      <c r="F172" s="59">
        <f t="shared" si="77"/>
        <v>2220578</v>
      </c>
      <c r="G172" s="71"/>
      <c r="H172" s="41">
        <f>SUM(H175,H174,H173)</f>
        <v>10000000</v>
      </c>
      <c r="I172" s="12">
        <f>SUM(F172,H172)</f>
        <v>12220578</v>
      </c>
    </row>
    <row r="173" spans="1:9" ht="20.100000000000001" customHeight="1" x14ac:dyDescent="0.3">
      <c r="A173" s="15">
        <v>424211</v>
      </c>
      <c r="B173" s="15" t="s">
        <v>154</v>
      </c>
      <c r="C173" s="6"/>
      <c r="D173" s="6">
        <v>889710</v>
      </c>
      <c r="E173" s="6">
        <v>1330868</v>
      </c>
      <c r="F173" s="61">
        <f t="shared" si="77"/>
        <v>2220578</v>
      </c>
      <c r="G173" s="61"/>
      <c r="H173" s="38">
        <v>7500000</v>
      </c>
      <c r="I173" s="39">
        <f>SUM(F173,H173)</f>
        <v>9720578</v>
      </c>
    </row>
    <row r="174" spans="1:9" ht="20.100000000000001" customHeight="1" x14ac:dyDescent="0.3">
      <c r="A174" s="15">
        <v>424221</v>
      </c>
      <c r="B174" s="15" t="s">
        <v>155</v>
      </c>
      <c r="C174" s="6"/>
      <c r="D174" s="6"/>
      <c r="E174" s="6"/>
      <c r="F174" s="61">
        <f t="shared" si="77"/>
        <v>0</v>
      </c>
      <c r="G174" s="61"/>
      <c r="H174" s="38">
        <v>200000</v>
      </c>
      <c r="I174" s="39">
        <f>SUM(F174,H174)</f>
        <v>200000</v>
      </c>
    </row>
    <row r="175" spans="1:9" ht="20.100000000000001" customHeight="1" x14ac:dyDescent="0.3">
      <c r="A175" s="15">
        <v>424231</v>
      </c>
      <c r="B175" s="15" t="s">
        <v>156</v>
      </c>
      <c r="C175" s="6"/>
      <c r="D175" s="6"/>
      <c r="E175" s="6"/>
      <c r="F175" s="61">
        <f t="shared" si="77"/>
        <v>0</v>
      </c>
      <c r="G175" s="61"/>
      <c r="H175" s="38">
        <v>2300000</v>
      </c>
      <c r="I175" s="39">
        <f>SUM(F175,H175)</f>
        <v>2300000</v>
      </c>
    </row>
    <row r="176" spans="1:9" ht="20.100000000000001" customHeight="1" x14ac:dyDescent="0.3">
      <c r="A176" s="13">
        <v>424300</v>
      </c>
      <c r="B176" s="13" t="s">
        <v>40</v>
      </c>
      <c r="C176" s="40">
        <f>SUM(C177)</f>
        <v>0</v>
      </c>
      <c r="D176" s="40">
        <f t="shared" ref="D176:E176" si="84">SUM(D177)</f>
        <v>0</v>
      </c>
      <c r="E176" s="40">
        <f t="shared" si="84"/>
        <v>0</v>
      </c>
      <c r="F176" s="59">
        <f t="shared" si="77"/>
        <v>0</v>
      </c>
      <c r="G176" s="71"/>
      <c r="H176" s="41">
        <f>SUM(H177)</f>
        <v>200000</v>
      </c>
      <c r="I176" s="12">
        <f>SUM(H176,F176)</f>
        <v>200000</v>
      </c>
    </row>
    <row r="177" spans="1:9" ht="20.100000000000001" customHeight="1" x14ac:dyDescent="0.3">
      <c r="A177" s="15">
        <v>424311</v>
      </c>
      <c r="B177" s="15" t="s">
        <v>157</v>
      </c>
      <c r="C177" s="6"/>
      <c r="D177" s="6"/>
      <c r="E177" s="6"/>
      <c r="F177" s="61">
        <f t="shared" si="77"/>
        <v>0</v>
      </c>
      <c r="G177" s="61"/>
      <c r="H177" s="38">
        <v>200000</v>
      </c>
      <c r="I177" s="39">
        <f>SUM(H177,F177)</f>
        <v>200000</v>
      </c>
    </row>
    <row r="178" spans="1:9" ht="20.100000000000001" customHeight="1" x14ac:dyDescent="0.3">
      <c r="A178" s="13">
        <v>424600</v>
      </c>
      <c r="B178" s="13" t="s">
        <v>41</v>
      </c>
      <c r="C178" s="40">
        <f>SUM(C179)</f>
        <v>28000000</v>
      </c>
      <c r="D178" s="40">
        <f t="shared" ref="D178:E178" si="85">SUM(D179)</f>
        <v>0</v>
      </c>
      <c r="E178" s="40">
        <f t="shared" si="85"/>
        <v>0</v>
      </c>
      <c r="F178" s="59">
        <f t="shared" si="77"/>
        <v>28000000</v>
      </c>
      <c r="G178" s="71">
        <f>SUM(G179)</f>
        <v>475073</v>
      </c>
      <c r="H178" s="41">
        <f>SUM(H179)</f>
        <v>7000000</v>
      </c>
      <c r="I178" s="12">
        <f>SUM(G178:H178,F178)</f>
        <v>35475073</v>
      </c>
    </row>
    <row r="179" spans="1:9" ht="20.100000000000001" customHeight="1" x14ac:dyDescent="0.3">
      <c r="A179" s="15">
        <v>424621</v>
      </c>
      <c r="B179" s="15" t="s">
        <v>158</v>
      </c>
      <c r="C179" s="6">
        <v>28000000</v>
      </c>
      <c r="D179" s="6"/>
      <c r="E179" s="6"/>
      <c r="F179" s="61">
        <f t="shared" si="77"/>
        <v>28000000</v>
      </c>
      <c r="G179" s="61">
        <v>475073</v>
      </c>
      <c r="H179" s="38">
        <v>7000000</v>
      </c>
      <c r="I179" s="39">
        <f>SUM(G179:H179,F179)</f>
        <v>35475073</v>
      </c>
    </row>
    <row r="180" spans="1:9" ht="20.100000000000001" customHeight="1" x14ac:dyDescent="0.3">
      <c r="A180" s="13">
        <v>424900</v>
      </c>
      <c r="B180" s="13" t="s">
        <v>42</v>
      </c>
      <c r="C180" s="40">
        <f>SUM(C181)</f>
        <v>0</v>
      </c>
      <c r="D180" s="40">
        <f t="shared" ref="D180:E180" si="86">SUM(D181)</f>
        <v>388000</v>
      </c>
      <c r="E180" s="40">
        <f t="shared" si="86"/>
        <v>0</v>
      </c>
      <c r="F180" s="59">
        <f t="shared" si="77"/>
        <v>388000</v>
      </c>
      <c r="G180" s="71"/>
      <c r="H180" s="41">
        <f>SUM(H181)</f>
        <v>2500000</v>
      </c>
      <c r="I180" s="12">
        <f>SUM(H180,F180)</f>
        <v>2888000</v>
      </c>
    </row>
    <row r="181" spans="1:9" ht="20.100000000000001" customHeight="1" x14ac:dyDescent="0.3">
      <c r="A181" s="15">
        <v>424911</v>
      </c>
      <c r="B181" s="15" t="s">
        <v>42</v>
      </c>
      <c r="C181" s="6"/>
      <c r="D181" s="6">
        <v>388000</v>
      </c>
      <c r="E181" s="6"/>
      <c r="F181" s="61">
        <f t="shared" si="77"/>
        <v>388000</v>
      </c>
      <c r="G181" s="61"/>
      <c r="H181" s="38">
        <v>2500000</v>
      </c>
      <c r="I181" s="39">
        <f>SUM(H181,F181)</f>
        <v>2888000</v>
      </c>
    </row>
    <row r="182" spans="1:9" ht="20.100000000000001" customHeight="1" x14ac:dyDescent="0.3">
      <c r="A182" s="13">
        <v>425000</v>
      </c>
      <c r="B182" s="14" t="s">
        <v>43</v>
      </c>
      <c r="C182" s="11">
        <f>SUM(C183,C193)</f>
        <v>100000</v>
      </c>
      <c r="D182" s="35">
        <f t="shared" ref="D182:E182" si="87">SUM(D183,D193)</f>
        <v>0</v>
      </c>
      <c r="E182" s="35">
        <f t="shared" si="87"/>
        <v>0</v>
      </c>
      <c r="F182" s="63">
        <f t="shared" si="77"/>
        <v>100000</v>
      </c>
      <c r="G182" s="63"/>
      <c r="H182" s="9">
        <f>SUM(H183,H193)</f>
        <v>8800000</v>
      </c>
      <c r="I182" s="12">
        <f>SUM(F182:H182)</f>
        <v>8900000</v>
      </c>
    </row>
    <row r="183" spans="1:9" ht="20.100000000000001" customHeight="1" x14ac:dyDescent="0.3">
      <c r="A183" s="13">
        <v>425100</v>
      </c>
      <c r="B183" s="13" t="s">
        <v>159</v>
      </c>
      <c r="C183" s="40">
        <f>SUM(C184:C192)</f>
        <v>0</v>
      </c>
      <c r="D183" s="40">
        <f t="shared" ref="D183:E183" si="88">SUM(D184:D192)</f>
        <v>0</v>
      </c>
      <c r="E183" s="40">
        <f t="shared" si="88"/>
        <v>0</v>
      </c>
      <c r="F183" s="59">
        <f t="shared" si="77"/>
        <v>0</v>
      </c>
      <c r="G183" s="71"/>
      <c r="H183" s="41">
        <f>SUM(H184,H185,H186,H187,H188,H189,H190,H191,H192)</f>
        <v>4800000</v>
      </c>
      <c r="I183" s="12">
        <f t="shared" ref="I183:I192" si="89">SUM(H183,F183)</f>
        <v>4800000</v>
      </c>
    </row>
    <row r="184" spans="1:9" ht="20.100000000000001" customHeight="1" x14ac:dyDescent="0.3">
      <c r="A184" s="15">
        <v>425111</v>
      </c>
      <c r="B184" s="15" t="s">
        <v>160</v>
      </c>
      <c r="C184" s="6"/>
      <c r="D184" s="6"/>
      <c r="E184" s="6"/>
      <c r="F184" s="61">
        <f t="shared" si="77"/>
        <v>0</v>
      </c>
      <c r="G184" s="61"/>
      <c r="H184" s="38">
        <v>1000000</v>
      </c>
      <c r="I184" s="39">
        <f t="shared" si="89"/>
        <v>1000000</v>
      </c>
    </row>
    <row r="185" spans="1:9" ht="20.100000000000001" customHeight="1" x14ac:dyDescent="0.3">
      <c r="A185" s="15">
        <v>425112</v>
      </c>
      <c r="B185" s="15" t="s">
        <v>161</v>
      </c>
      <c r="C185" s="6"/>
      <c r="D185" s="6"/>
      <c r="E185" s="6"/>
      <c r="F185" s="61">
        <f t="shared" si="77"/>
        <v>0</v>
      </c>
      <c r="G185" s="61"/>
      <c r="H185" s="38">
        <v>200000</v>
      </c>
      <c r="I185" s="39">
        <f t="shared" si="89"/>
        <v>200000</v>
      </c>
    </row>
    <row r="186" spans="1:9" ht="20.100000000000001" customHeight="1" x14ac:dyDescent="0.3">
      <c r="A186" s="15">
        <v>425113</v>
      </c>
      <c r="B186" s="15" t="s">
        <v>162</v>
      </c>
      <c r="C186" s="6"/>
      <c r="D186" s="6"/>
      <c r="E186" s="6"/>
      <c r="F186" s="61">
        <f t="shared" si="77"/>
        <v>0</v>
      </c>
      <c r="G186" s="61"/>
      <c r="H186" s="38">
        <v>800000</v>
      </c>
      <c r="I186" s="39">
        <f t="shared" si="89"/>
        <v>800000</v>
      </c>
    </row>
    <row r="187" spans="1:9" ht="20.100000000000001" customHeight="1" x14ac:dyDescent="0.3">
      <c r="A187" s="15">
        <v>425114</v>
      </c>
      <c r="B187" s="15" t="s">
        <v>163</v>
      </c>
      <c r="C187" s="6"/>
      <c r="D187" s="6"/>
      <c r="E187" s="6"/>
      <c r="F187" s="61">
        <f t="shared" si="77"/>
        <v>0</v>
      </c>
      <c r="G187" s="61"/>
      <c r="H187" s="38">
        <v>1000000</v>
      </c>
      <c r="I187" s="39">
        <f t="shared" si="89"/>
        <v>1000000</v>
      </c>
    </row>
    <row r="188" spans="1:9" ht="20.100000000000001" customHeight="1" x14ac:dyDescent="0.3">
      <c r="A188" s="15">
        <v>425115</v>
      </c>
      <c r="B188" s="15" t="s">
        <v>164</v>
      </c>
      <c r="C188" s="6"/>
      <c r="D188" s="6"/>
      <c r="E188" s="6"/>
      <c r="F188" s="61">
        <f t="shared" si="77"/>
        <v>0</v>
      </c>
      <c r="G188" s="61"/>
      <c r="H188" s="38">
        <v>500000</v>
      </c>
      <c r="I188" s="39">
        <f t="shared" si="89"/>
        <v>500000</v>
      </c>
    </row>
    <row r="189" spans="1:9" ht="20.100000000000001" customHeight="1" x14ac:dyDescent="0.3">
      <c r="A189" s="15">
        <v>425116</v>
      </c>
      <c r="B189" s="15" t="s">
        <v>109</v>
      </c>
      <c r="C189" s="6"/>
      <c r="D189" s="6"/>
      <c r="E189" s="6"/>
      <c r="F189" s="61">
        <f t="shared" si="77"/>
        <v>0</v>
      </c>
      <c r="G189" s="61"/>
      <c r="H189" s="38">
        <v>400000</v>
      </c>
      <c r="I189" s="39">
        <f t="shared" si="89"/>
        <v>400000</v>
      </c>
    </row>
    <row r="190" spans="1:9" ht="20.100000000000001" customHeight="1" x14ac:dyDescent="0.3">
      <c r="A190" s="15">
        <v>425117</v>
      </c>
      <c r="B190" s="15" t="s">
        <v>165</v>
      </c>
      <c r="C190" s="6"/>
      <c r="D190" s="6"/>
      <c r="E190" s="6"/>
      <c r="F190" s="61">
        <f t="shared" si="77"/>
        <v>0</v>
      </c>
      <c r="G190" s="61"/>
      <c r="H190" s="38">
        <v>400000</v>
      </c>
      <c r="I190" s="39">
        <f t="shared" si="89"/>
        <v>400000</v>
      </c>
    </row>
    <row r="191" spans="1:9" ht="20.100000000000001" customHeight="1" x14ac:dyDescent="0.3">
      <c r="A191" s="15">
        <v>425118</v>
      </c>
      <c r="B191" s="15" t="s">
        <v>166</v>
      </c>
      <c r="C191" s="6"/>
      <c r="D191" s="6"/>
      <c r="E191" s="6"/>
      <c r="F191" s="61">
        <f t="shared" ref="F191:F216" si="90">SUM(C191:E191)</f>
        <v>0</v>
      </c>
      <c r="G191" s="61"/>
      <c r="H191" s="38">
        <v>300000</v>
      </c>
      <c r="I191" s="39">
        <f t="shared" si="89"/>
        <v>300000</v>
      </c>
    </row>
    <row r="192" spans="1:9" ht="20.100000000000001" customHeight="1" x14ac:dyDescent="0.3">
      <c r="A192" s="15">
        <v>425119</v>
      </c>
      <c r="B192" s="15" t="s">
        <v>167</v>
      </c>
      <c r="C192" s="6"/>
      <c r="D192" s="6"/>
      <c r="E192" s="6"/>
      <c r="F192" s="61">
        <f t="shared" si="90"/>
        <v>0</v>
      </c>
      <c r="G192" s="61"/>
      <c r="H192" s="38">
        <v>200000</v>
      </c>
      <c r="I192" s="39">
        <f t="shared" si="89"/>
        <v>200000</v>
      </c>
    </row>
    <row r="193" spans="1:9" ht="20.100000000000001" customHeight="1" x14ac:dyDescent="0.3">
      <c r="A193" s="13">
        <v>425200</v>
      </c>
      <c r="B193" s="13" t="s">
        <v>44</v>
      </c>
      <c r="C193" s="11">
        <f>SUM(C194:C208)</f>
        <v>100000</v>
      </c>
      <c r="D193" s="35">
        <f t="shared" ref="D193:E193" si="91">SUM(D194:D208)</f>
        <v>0</v>
      </c>
      <c r="E193" s="35">
        <f t="shared" si="91"/>
        <v>0</v>
      </c>
      <c r="F193" s="63">
        <f t="shared" si="90"/>
        <v>100000</v>
      </c>
      <c r="G193" s="63"/>
      <c r="H193" s="9">
        <f>SUM(H194:H208)</f>
        <v>4000000</v>
      </c>
      <c r="I193" s="12">
        <f t="shared" ref="I193:I208" si="92">SUM(F193:H193)</f>
        <v>4100000</v>
      </c>
    </row>
    <row r="194" spans="1:9" ht="20.100000000000001" customHeight="1" x14ac:dyDescent="0.3">
      <c r="A194" s="15">
        <v>425211</v>
      </c>
      <c r="B194" s="15" t="s">
        <v>168</v>
      </c>
      <c r="C194" s="6"/>
      <c r="D194" s="6"/>
      <c r="E194" s="6"/>
      <c r="F194" s="64">
        <f t="shared" si="90"/>
        <v>0</v>
      </c>
      <c r="G194" s="64"/>
      <c r="H194" s="38"/>
      <c r="I194" s="39">
        <f t="shared" si="92"/>
        <v>0</v>
      </c>
    </row>
    <row r="195" spans="1:9" ht="20.100000000000001" customHeight="1" x14ac:dyDescent="0.3">
      <c r="A195" s="15">
        <v>425212</v>
      </c>
      <c r="B195" s="15" t="s">
        <v>169</v>
      </c>
      <c r="C195" s="6"/>
      <c r="D195" s="6"/>
      <c r="E195" s="6"/>
      <c r="F195" s="64">
        <f t="shared" si="90"/>
        <v>0</v>
      </c>
      <c r="G195" s="64"/>
      <c r="H195" s="38"/>
      <c r="I195" s="39">
        <f t="shared" si="92"/>
        <v>0</v>
      </c>
    </row>
    <row r="196" spans="1:9" ht="20.100000000000001" customHeight="1" x14ac:dyDescent="0.3">
      <c r="A196" s="15">
        <v>425213</v>
      </c>
      <c r="B196" s="15" t="s">
        <v>170</v>
      </c>
      <c r="C196" s="6"/>
      <c r="D196" s="6"/>
      <c r="E196" s="6"/>
      <c r="F196" s="64">
        <f t="shared" si="90"/>
        <v>0</v>
      </c>
      <c r="G196" s="64"/>
      <c r="H196" s="38"/>
      <c r="I196" s="39">
        <f t="shared" si="92"/>
        <v>0</v>
      </c>
    </row>
    <row r="197" spans="1:9" ht="20.100000000000001" customHeight="1" x14ac:dyDescent="0.3">
      <c r="A197" s="15">
        <v>425219</v>
      </c>
      <c r="B197" s="15" t="s">
        <v>171</v>
      </c>
      <c r="C197" s="6"/>
      <c r="D197" s="6"/>
      <c r="E197" s="6"/>
      <c r="F197" s="64">
        <f t="shared" si="90"/>
        <v>0</v>
      </c>
      <c r="G197" s="64"/>
      <c r="H197" s="38"/>
      <c r="I197" s="39">
        <f t="shared" si="92"/>
        <v>0</v>
      </c>
    </row>
    <row r="198" spans="1:9" ht="20.100000000000001" customHeight="1" x14ac:dyDescent="0.3">
      <c r="A198" s="15">
        <v>425221</v>
      </c>
      <c r="B198" s="15" t="s">
        <v>48</v>
      </c>
      <c r="C198" s="6"/>
      <c r="D198" s="6"/>
      <c r="E198" s="6"/>
      <c r="F198" s="64">
        <f t="shared" si="90"/>
        <v>0</v>
      </c>
      <c r="G198" s="64"/>
      <c r="H198" s="38">
        <v>400000</v>
      </c>
      <c r="I198" s="39">
        <f t="shared" si="92"/>
        <v>400000</v>
      </c>
    </row>
    <row r="199" spans="1:9" ht="20.100000000000001" customHeight="1" x14ac:dyDescent="0.3">
      <c r="A199" s="15">
        <v>425222</v>
      </c>
      <c r="B199" s="15" t="s">
        <v>172</v>
      </c>
      <c r="C199" s="6"/>
      <c r="D199" s="6"/>
      <c r="E199" s="6"/>
      <c r="F199" s="64">
        <f t="shared" si="90"/>
        <v>0</v>
      </c>
      <c r="G199" s="64"/>
      <c r="H199" s="38">
        <v>500000</v>
      </c>
      <c r="I199" s="39">
        <f t="shared" si="92"/>
        <v>500000</v>
      </c>
    </row>
    <row r="200" spans="1:9" ht="20.100000000000001" customHeight="1" x14ac:dyDescent="0.3">
      <c r="A200" s="15">
        <v>425223</v>
      </c>
      <c r="B200" s="15" t="s">
        <v>173</v>
      </c>
      <c r="C200" s="6"/>
      <c r="D200" s="6"/>
      <c r="E200" s="6"/>
      <c r="F200" s="64">
        <f t="shared" si="90"/>
        <v>0</v>
      </c>
      <c r="G200" s="64"/>
      <c r="H200" s="38">
        <v>500000</v>
      </c>
      <c r="I200" s="39">
        <f t="shared" si="92"/>
        <v>500000</v>
      </c>
    </row>
    <row r="201" spans="1:9" ht="20.100000000000001" customHeight="1" x14ac:dyDescent="0.3">
      <c r="A201" s="15">
        <v>425224</v>
      </c>
      <c r="B201" s="15" t="s">
        <v>174</v>
      </c>
      <c r="C201" s="6"/>
      <c r="D201" s="6"/>
      <c r="E201" s="6"/>
      <c r="F201" s="64">
        <f t="shared" si="90"/>
        <v>0</v>
      </c>
      <c r="G201" s="64"/>
      <c r="H201" s="38">
        <v>500000</v>
      </c>
      <c r="I201" s="39">
        <f t="shared" si="92"/>
        <v>500000</v>
      </c>
    </row>
    <row r="202" spans="1:9" ht="20.100000000000001" customHeight="1" x14ac:dyDescent="0.3">
      <c r="A202" s="15">
        <v>425225</v>
      </c>
      <c r="B202" s="15" t="s">
        <v>175</v>
      </c>
      <c r="C202" s="6"/>
      <c r="D202" s="6"/>
      <c r="E202" s="6"/>
      <c r="F202" s="64">
        <f t="shared" si="90"/>
        <v>0</v>
      </c>
      <c r="G202" s="64"/>
      <c r="H202" s="38">
        <v>300000</v>
      </c>
      <c r="I202" s="39">
        <f t="shared" si="92"/>
        <v>300000</v>
      </c>
    </row>
    <row r="203" spans="1:9" ht="20.100000000000001" customHeight="1" x14ac:dyDescent="0.3">
      <c r="A203" s="15">
        <v>425226</v>
      </c>
      <c r="B203" s="15" t="s">
        <v>176</v>
      </c>
      <c r="C203" s="6"/>
      <c r="D203" s="6"/>
      <c r="E203" s="6"/>
      <c r="F203" s="64">
        <f t="shared" si="90"/>
        <v>0</v>
      </c>
      <c r="G203" s="64"/>
      <c r="H203" s="38">
        <v>100000</v>
      </c>
      <c r="I203" s="39">
        <f t="shared" si="92"/>
        <v>100000</v>
      </c>
    </row>
    <row r="204" spans="1:9" ht="20.100000000000001" customHeight="1" x14ac:dyDescent="0.3">
      <c r="A204" s="15">
        <v>425227</v>
      </c>
      <c r="B204" s="15" t="s">
        <v>177</v>
      </c>
      <c r="C204" s="6"/>
      <c r="D204" s="6"/>
      <c r="E204" s="6"/>
      <c r="F204" s="64">
        <f t="shared" si="90"/>
        <v>0</v>
      </c>
      <c r="G204" s="64"/>
      <c r="H204" s="38">
        <v>300000</v>
      </c>
      <c r="I204" s="39">
        <f t="shared" si="92"/>
        <v>300000</v>
      </c>
    </row>
    <row r="205" spans="1:9" ht="20.100000000000001" customHeight="1" x14ac:dyDescent="0.3">
      <c r="A205" s="15">
        <v>425229</v>
      </c>
      <c r="B205" s="15" t="s">
        <v>178</v>
      </c>
      <c r="C205" s="6"/>
      <c r="D205" s="6"/>
      <c r="E205" s="6"/>
      <c r="F205" s="64">
        <f t="shared" si="90"/>
        <v>0</v>
      </c>
      <c r="G205" s="64"/>
      <c r="H205" s="38">
        <v>200000</v>
      </c>
      <c r="I205" s="39">
        <f t="shared" si="92"/>
        <v>200000</v>
      </c>
    </row>
    <row r="206" spans="1:9" ht="20.100000000000001" customHeight="1" x14ac:dyDescent="0.3">
      <c r="A206" s="15">
        <v>425242</v>
      </c>
      <c r="B206" s="15" t="s">
        <v>179</v>
      </c>
      <c r="C206" s="6">
        <v>100000</v>
      </c>
      <c r="D206" s="6"/>
      <c r="E206" s="6"/>
      <c r="F206" s="64">
        <f t="shared" si="90"/>
        <v>100000</v>
      </c>
      <c r="G206" s="64"/>
      <c r="H206" s="38">
        <v>300000</v>
      </c>
      <c r="I206" s="39">
        <f t="shared" si="92"/>
        <v>400000</v>
      </c>
    </row>
    <row r="207" spans="1:9" ht="20.100000000000001" customHeight="1" x14ac:dyDescent="0.3">
      <c r="A207" s="15">
        <v>425252</v>
      </c>
      <c r="B207" s="15" t="s">
        <v>180</v>
      </c>
      <c r="C207" s="6"/>
      <c r="D207" s="6"/>
      <c r="E207" s="6"/>
      <c r="F207" s="64">
        <f t="shared" si="90"/>
        <v>0</v>
      </c>
      <c r="G207" s="64"/>
      <c r="H207" s="38">
        <v>300000</v>
      </c>
      <c r="I207" s="39">
        <f t="shared" si="92"/>
        <v>300000</v>
      </c>
    </row>
    <row r="208" spans="1:9" ht="20.100000000000001" customHeight="1" x14ac:dyDescent="0.3">
      <c r="A208" s="15">
        <v>425261</v>
      </c>
      <c r="B208" s="15" t="s">
        <v>181</v>
      </c>
      <c r="C208" s="6"/>
      <c r="D208" s="6"/>
      <c r="E208" s="6"/>
      <c r="F208" s="64">
        <f t="shared" si="90"/>
        <v>0</v>
      </c>
      <c r="G208" s="64"/>
      <c r="H208" s="38">
        <v>600000</v>
      </c>
      <c r="I208" s="39">
        <f t="shared" si="92"/>
        <v>600000</v>
      </c>
    </row>
    <row r="209" spans="1:9" ht="20.100000000000001" customHeight="1" x14ac:dyDescent="0.3">
      <c r="A209" s="13">
        <v>426000</v>
      </c>
      <c r="B209" s="14" t="s">
        <v>183</v>
      </c>
      <c r="C209" s="11">
        <f>SUM(C210,C217,C221,C226,C229,C233,C237)</f>
        <v>400000</v>
      </c>
      <c r="D209" s="35">
        <f t="shared" ref="D209:E209" si="93">SUM(D210,D217,D221,D226,D229,D233,D237)</f>
        <v>456000</v>
      </c>
      <c r="E209" s="35">
        <f t="shared" si="93"/>
        <v>0</v>
      </c>
      <c r="F209" s="59">
        <f t="shared" si="90"/>
        <v>856000</v>
      </c>
      <c r="G209" s="71">
        <f>SUM(G226)</f>
        <v>1338120</v>
      </c>
      <c r="H209" s="9">
        <f>SUM(H210,H217,H221,H226,H229,H233,H237)</f>
        <v>7200000</v>
      </c>
      <c r="I209" s="12">
        <f>SUM(H209,G209,F209)</f>
        <v>9394120</v>
      </c>
    </row>
    <row r="210" spans="1:9" ht="20.100000000000001" customHeight="1" x14ac:dyDescent="0.3">
      <c r="A210" s="13">
        <v>426100</v>
      </c>
      <c r="B210" s="13" t="s">
        <v>184</v>
      </c>
      <c r="C210" s="11">
        <f>SUM(C211:C216)</f>
        <v>200000</v>
      </c>
      <c r="D210" s="35">
        <f t="shared" ref="D210:E210" si="94">SUM(D211:D216)</f>
        <v>130000</v>
      </c>
      <c r="E210" s="35">
        <f t="shared" si="94"/>
        <v>0</v>
      </c>
      <c r="F210" s="59">
        <f t="shared" si="90"/>
        <v>330000</v>
      </c>
      <c r="G210" s="71"/>
      <c r="H210" s="9">
        <f>SUM(H211:H216)</f>
        <v>2600000</v>
      </c>
      <c r="I210" s="12">
        <f t="shared" ref="I210:I216" si="95">SUM(H210,F210)</f>
        <v>2930000</v>
      </c>
    </row>
    <row r="211" spans="1:9" ht="20.100000000000001" customHeight="1" x14ac:dyDescent="0.3">
      <c r="A211" s="15">
        <v>426111</v>
      </c>
      <c r="B211" s="15" t="s">
        <v>185</v>
      </c>
      <c r="C211" s="6">
        <v>200000</v>
      </c>
      <c r="D211" s="6">
        <v>130000</v>
      </c>
      <c r="E211" s="6"/>
      <c r="F211" s="61">
        <f t="shared" si="90"/>
        <v>330000</v>
      </c>
      <c r="G211" s="61"/>
      <c r="H211" s="38">
        <v>1200000</v>
      </c>
      <c r="I211" s="39">
        <f t="shared" si="95"/>
        <v>1530000</v>
      </c>
    </row>
    <row r="212" spans="1:9" ht="20.100000000000001" customHeight="1" x14ac:dyDescent="0.3">
      <c r="A212" s="15">
        <v>426121</v>
      </c>
      <c r="B212" s="15" t="s">
        <v>186</v>
      </c>
      <c r="C212" s="6"/>
      <c r="D212" s="6"/>
      <c r="E212" s="6"/>
      <c r="F212" s="61">
        <f t="shared" si="90"/>
        <v>0</v>
      </c>
      <c r="G212" s="61"/>
      <c r="H212" s="38">
        <v>300000</v>
      </c>
      <c r="I212" s="39">
        <f t="shared" si="95"/>
        <v>300000</v>
      </c>
    </row>
    <row r="213" spans="1:9" ht="20.100000000000001" customHeight="1" x14ac:dyDescent="0.3">
      <c r="A213" s="15">
        <v>426122</v>
      </c>
      <c r="B213" s="15" t="s">
        <v>187</v>
      </c>
      <c r="C213" s="6"/>
      <c r="D213" s="6"/>
      <c r="E213" s="6"/>
      <c r="F213" s="61">
        <f t="shared" si="90"/>
        <v>0</v>
      </c>
      <c r="G213" s="61"/>
      <c r="H213" s="38"/>
      <c r="I213" s="39">
        <f t="shared" si="95"/>
        <v>0</v>
      </c>
    </row>
    <row r="214" spans="1:9" ht="20.100000000000001" customHeight="1" x14ac:dyDescent="0.3">
      <c r="A214" s="15">
        <v>426124</v>
      </c>
      <c r="B214" s="15" t="s">
        <v>188</v>
      </c>
      <c r="C214" s="6"/>
      <c r="D214" s="6"/>
      <c r="E214" s="6"/>
      <c r="F214" s="61">
        <f t="shared" si="90"/>
        <v>0</v>
      </c>
      <c r="G214" s="61"/>
      <c r="H214" s="38">
        <v>100000</v>
      </c>
      <c r="I214" s="39">
        <f t="shared" si="95"/>
        <v>100000</v>
      </c>
    </row>
    <row r="215" spans="1:9" ht="20.100000000000001" customHeight="1" x14ac:dyDescent="0.3">
      <c r="A215" s="15">
        <v>426131</v>
      </c>
      <c r="B215" s="15" t="s">
        <v>189</v>
      </c>
      <c r="C215" s="6"/>
      <c r="D215" s="6"/>
      <c r="E215" s="6"/>
      <c r="F215" s="61">
        <f t="shared" si="90"/>
        <v>0</v>
      </c>
      <c r="G215" s="61"/>
      <c r="H215" s="38">
        <v>700000</v>
      </c>
      <c r="I215" s="39">
        <f t="shared" si="95"/>
        <v>700000</v>
      </c>
    </row>
    <row r="216" spans="1:9" ht="20.100000000000001" customHeight="1" x14ac:dyDescent="0.3">
      <c r="A216" s="15">
        <v>426191</v>
      </c>
      <c r="B216" s="15" t="s">
        <v>190</v>
      </c>
      <c r="C216" s="6"/>
      <c r="D216" s="6"/>
      <c r="E216" s="6"/>
      <c r="F216" s="61">
        <f t="shared" si="90"/>
        <v>0</v>
      </c>
      <c r="G216" s="61"/>
      <c r="H216" s="38">
        <v>300000</v>
      </c>
      <c r="I216" s="39">
        <f t="shared" si="95"/>
        <v>300000</v>
      </c>
    </row>
    <row r="217" spans="1:9" ht="20.100000000000001" customHeight="1" x14ac:dyDescent="0.3">
      <c r="A217" s="13">
        <v>426300</v>
      </c>
      <c r="B217" s="13" t="s">
        <v>191</v>
      </c>
      <c r="C217" s="11">
        <f>SUM(C218:C220)</f>
        <v>100000</v>
      </c>
      <c r="D217" s="35">
        <f t="shared" ref="D217:E217" si="96">SUM(D218:D220)</f>
        <v>160000</v>
      </c>
      <c r="E217" s="35">
        <f t="shared" si="96"/>
        <v>0</v>
      </c>
      <c r="F217" s="59">
        <f>SUM(D217:E217,C217)</f>
        <v>260000</v>
      </c>
      <c r="G217" s="71"/>
      <c r="H217" s="9">
        <f>SUM(H220,H219,H218)</f>
        <v>400000</v>
      </c>
      <c r="I217" s="12">
        <f>SUM(F217:H217)</f>
        <v>660000</v>
      </c>
    </row>
    <row r="218" spans="1:9" ht="20.100000000000001" customHeight="1" x14ac:dyDescent="0.3">
      <c r="A218" s="15">
        <v>426311</v>
      </c>
      <c r="B218" s="15" t="s">
        <v>192</v>
      </c>
      <c r="C218" s="6">
        <v>100000</v>
      </c>
      <c r="D218" s="6">
        <v>160000</v>
      </c>
      <c r="E218" s="6"/>
      <c r="F218" s="61">
        <f>SUM(D218:E218,C218)</f>
        <v>260000</v>
      </c>
      <c r="G218" s="61"/>
      <c r="H218" s="38">
        <v>200000</v>
      </c>
      <c r="I218" s="39">
        <f>SUM(F218:H218)</f>
        <v>460000</v>
      </c>
    </row>
    <row r="219" spans="1:9" ht="20.100000000000001" customHeight="1" x14ac:dyDescent="0.3">
      <c r="A219" s="15">
        <v>426312</v>
      </c>
      <c r="B219" s="15" t="s">
        <v>193</v>
      </c>
      <c r="C219" s="6"/>
      <c r="D219" s="6"/>
      <c r="E219" s="6"/>
      <c r="F219" s="61">
        <f>SUM(D219:E219,C219)</f>
        <v>0</v>
      </c>
      <c r="G219" s="61"/>
      <c r="H219" s="38">
        <v>100000</v>
      </c>
      <c r="I219" s="39">
        <f>SUM(F219:H219)</f>
        <v>100000</v>
      </c>
    </row>
    <row r="220" spans="1:9" ht="20.100000000000001" customHeight="1" x14ac:dyDescent="0.3">
      <c r="A220" s="15">
        <v>426321</v>
      </c>
      <c r="B220" s="15" t="s">
        <v>194</v>
      </c>
      <c r="C220" s="6"/>
      <c r="D220" s="6"/>
      <c r="E220" s="6"/>
      <c r="F220" s="61">
        <f>SUM(D220:E220,C220)</f>
        <v>0</v>
      </c>
      <c r="G220" s="61"/>
      <c r="H220" s="38">
        <v>100000</v>
      </c>
      <c r="I220" s="39">
        <f>SUM(F220:H220)</f>
        <v>100000</v>
      </c>
    </row>
    <row r="221" spans="1:9" ht="20.100000000000001" customHeight="1" x14ac:dyDescent="0.3">
      <c r="A221" s="13">
        <v>426400</v>
      </c>
      <c r="B221" s="13" t="s">
        <v>195</v>
      </c>
      <c r="C221" s="40">
        <f>SUM(C222:C225)</f>
        <v>0</v>
      </c>
      <c r="D221" s="40">
        <f t="shared" ref="D221:E221" si="97">SUM(D222:D225)</f>
        <v>0</v>
      </c>
      <c r="E221" s="40">
        <f t="shared" si="97"/>
        <v>0</v>
      </c>
      <c r="F221" s="59">
        <f t="shared" ref="F221:F252" si="98">SUM(C221:E221)</f>
        <v>0</v>
      </c>
      <c r="G221" s="71"/>
      <c r="H221" s="41">
        <f>SUM(H222,H223,H224,H225)</f>
        <v>0</v>
      </c>
      <c r="I221" s="41">
        <f>SUM(H221,F221)</f>
        <v>0</v>
      </c>
    </row>
    <row r="222" spans="1:9" ht="20.100000000000001" customHeight="1" x14ac:dyDescent="0.3">
      <c r="A222" s="15">
        <v>426411</v>
      </c>
      <c r="B222" s="15" t="s">
        <v>196</v>
      </c>
      <c r="C222" s="6"/>
      <c r="D222" s="6"/>
      <c r="E222" s="6"/>
      <c r="F222" s="61">
        <f t="shared" si="98"/>
        <v>0</v>
      </c>
      <c r="G222" s="61"/>
      <c r="H222" s="38"/>
      <c r="I222" s="38">
        <f>SUM(H222,F222)</f>
        <v>0</v>
      </c>
    </row>
    <row r="223" spans="1:9" ht="20.100000000000001" customHeight="1" x14ac:dyDescent="0.3">
      <c r="A223" s="15">
        <v>426412</v>
      </c>
      <c r="B223" s="15" t="s">
        <v>197</v>
      </c>
      <c r="C223" s="6"/>
      <c r="D223" s="6"/>
      <c r="E223" s="6"/>
      <c r="F223" s="61">
        <f t="shared" si="98"/>
        <v>0</v>
      </c>
      <c r="G223" s="61"/>
      <c r="H223" s="38"/>
      <c r="I223" s="38">
        <f>SUM(H223,F223)</f>
        <v>0</v>
      </c>
    </row>
    <row r="224" spans="1:9" ht="20.100000000000001" customHeight="1" x14ac:dyDescent="0.3">
      <c r="A224" s="15">
        <v>426413</v>
      </c>
      <c r="B224" s="15" t="s">
        <v>198</v>
      </c>
      <c r="C224" s="6"/>
      <c r="D224" s="6"/>
      <c r="E224" s="6"/>
      <c r="F224" s="61">
        <f t="shared" si="98"/>
        <v>0</v>
      </c>
      <c r="G224" s="61"/>
      <c r="H224" s="38"/>
      <c r="I224" s="38">
        <f>SUM(H224,F224)</f>
        <v>0</v>
      </c>
    </row>
    <row r="225" spans="1:9" ht="20.100000000000001" customHeight="1" x14ac:dyDescent="0.3">
      <c r="A225" s="15">
        <v>426491</v>
      </c>
      <c r="B225" s="15" t="s">
        <v>199</v>
      </c>
      <c r="C225" s="6"/>
      <c r="D225" s="6"/>
      <c r="E225" s="6"/>
      <c r="F225" s="61">
        <f t="shared" si="98"/>
        <v>0</v>
      </c>
      <c r="G225" s="61"/>
      <c r="H225" s="38"/>
      <c r="I225" s="38">
        <f>SUM(H225,F225)</f>
        <v>0</v>
      </c>
    </row>
    <row r="226" spans="1:9" ht="20.100000000000001" customHeight="1" x14ac:dyDescent="0.3">
      <c r="A226" s="13">
        <v>426500</v>
      </c>
      <c r="B226" s="13" t="s">
        <v>200</v>
      </c>
      <c r="C226" s="11">
        <f>SUM(C227,C228)</f>
        <v>100000</v>
      </c>
      <c r="D226" s="35">
        <f t="shared" ref="D226:E226" si="99">SUM(D227,D228)</f>
        <v>0</v>
      </c>
      <c r="E226" s="35">
        <f t="shared" si="99"/>
        <v>0</v>
      </c>
      <c r="F226" s="59">
        <f t="shared" si="98"/>
        <v>100000</v>
      </c>
      <c r="G226" s="71">
        <f>SUM(G227)</f>
        <v>1338120</v>
      </c>
      <c r="H226" s="9">
        <f>SUM(H228,H227)</f>
        <v>2000000</v>
      </c>
      <c r="I226" s="9">
        <f>SUM(H226,G226,F226)</f>
        <v>3438120</v>
      </c>
    </row>
    <row r="227" spans="1:9" ht="20.100000000000001" customHeight="1" x14ac:dyDescent="0.3">
      <c r="A227" s="15">
        <v>426521</v>
      </c>
      <c r="B227" s="15" t="s">
        <v>201</v>
      </c>
      <c r="C227" s="6">
        <v>100000</v>
      </c>
      <c r="D227" s="6"/>
      <c r="E227" s="6"/>
      <c r="F227" s="61">
        <f t="shared" si="98"/>
        <v>100000</v>
      </c>
      <c r="G227" s="61">
        <v>1338120</v>
      </c>
      <c r="H227" s="38">
        <v>2000000</v>
      </c>
      <c r="I227" s="38">
        <f>SUM(G227:H227,F227)</f>
        <v>3438120</v>
      </c>
    </row>
    <row r="228" spans="1:9" ht="20.100000000000001" customHeight="1" x14ac:dyDescent="0.3">
      <c r="A228" s="15">
        <v>426591</v>
      </c>
      <c r="B228" s="15" t="s">
        <v>202</v>
      </c>
      <c r="C228" s="6"/>
      <c r="D228" s="6"/>
      <c r="E228" s="6"/>
      <c r="F228" s="61">
        <f t="shared" si="98"/>
        <v>0</v>
      </c>
      <c r="G228" s="61"/>
      <c r="H228" s="38"/>
      <c r="I228" s="38">
        <f>SUM(H228,F228)</f>
        <v>0</v>
      </c>
    </row>
    <row r="229" spans="1:9" ht="20.100000000000001" customHeight="1" x14ac:dyDescent="0.3">
      <c r="A229" s="13">
        <v>426600</v>
      </c>
      <c r="B229" s="13" t="s">
        <v>203</v>
      </c>
      <c r="C229" s="40">
        <f>SUM(C230:C232)</f>
        <v>0</v>
      </c>
      <c r="D229" s="40">
        <f t="shared" ref="D229:E229" si="100">SUM(D230:D232)</f>
        <v>76000</v>
      </c>
      <c r="E229" s="40">
        <f t="shared" si="100"/>
        <v>0</v>
      </c>
      <c r="F229" s="63">
        <f t="shared" si="98"/>
        <v>76000</v>
      </c>
      <c r="G229" s="63"/>
      <c r="H229" s="41">
        <f>SUM(H232,H231,H230)</f>
        <v>900000</v>
      </c>
      <c r="I229" s="12">
        <f t="shared" ref="I229:I236" si="101">SUM(F229:H229)</f>
        <v>976000</v>
      </c>
    </row>
    <row r="230" spans="1:9" ht="20.100000000000001" customHeight="1" x14ac:dyDescent="0.3">
      <c r="A230" s="15">
        <v>426611</v>
      </c>
      <c r="B230" s="15" t="s">
        <v>194</v>
      </c>
      <c r="C230" s="6"/>
      <c r="D230" s="6">
        <v>76000</v>
      </c>
      <c r="E230" s="6"/>
      <c r="F230" s="64">
        <f t="shared" si="98"/>
        <v>76000</v>
      </c>
      <c r="G230" s="64"/>
      <c r="H230" s="7">
        <v>500000</v>
      </c>
      <c r="I230" s="39">
        <f t="shared" si="101"/>
        <v>576000</v>
      </c>
    </row>
    <row r="231" spans="1:9" ht="20.100000000000001" customHeight="1" x14ac:dyDescent="0.3">
      <c r="A231" s="15">
        <v>426621</v>
      </c>
      <c r="B231" s="15" t="s">
        <v>204</v>
      </c>
      <c r="C231" s="6"/>
      <c r="D231" s="6"/>
      <c r="E231" s="6"/>
      <c r="F231" s="64">
        <f t="shared" si="98"/>
        <v>0</v>
      </c>
      <c r="G231" s="64"/>
      <c r="H231" s="7">
        <v>50000</v>
      </c>
      <c r="I231" s="39">
        <f t="shared" si="101"/>
        <v>50000</v>
      </c>
    </row>
    <row r="232" spans="1:9" ht="20.100000000000001" customHeight="1" x14ac:dyDescent="0.3">
      <c r="A232" s="15">
        <v>426631</v>
      </c>
      <c r="B232" s="15" t="s">
        <v>205</v>
      </c>
      <c r="C232" s="6"/>
      <c r="D232" s="6"/>
      <c r="E232" s="6"/>
      <c r="F232" s="64">
        <f t="shared" si="98"/>
        <v>0</v>
      </c>
      <c r="G232" s="64"/>
      <c r="H232" s="7">
        <v>350000</v>
      </c>
      <c r="I232" s="39">
        <f t="shared" si="101"/>
        <v>350000</v>
      </c>
    </row>
    <row r="233" spans="1:9" ht="20.100000000000001" customHeight="1" x14ac:dyDescent="0.3">
      <c r="A233" s="13">
        <v>426800</v>
      </c>
      <c r="B233" s="13" t="s">
        <v>206</v>
      </c>
      <c r="C233" s="40">
        <f>SUM(C234:C236)</f>
        <v>0</v>
      </c>
      <c r="D233" s="40">
        <f t="shared" ref="D233:E233" si="102">SUM(D234:D236)</f>
        <v>90000</v>
      </c>
      <c r="E233" s="40">
        <f t="shared" si="102"/>
        <v>0</v>
      </c>
      <c r="F233" s="63">
        <f t="shared" si="98"/>
        <v>90000</v>
      </c>
      <c r="G233" s="63"/>
      <c r="H233" s="41">
        <f>SUM(H234,H235,H236)</f>
        <v>900000</v>
      </c>
      <c r="I233" s="12">
        <f t="shared" si="101"/>
        <v>990000</v>
      </c>
    </row>
    <row r="234" spans="1:9" ht="20.100000000000001" customHeight="1" x14ac:dyDescent="0.3">
      <c r="A234" s="15">
        <v>426811</v>
      </c>
      <c r="B234" s="15" t="s">
        <v>207</v>
      </c>
      <c r="C234" s="6"/>
      <c r="D234" s="6">
        <v>90000</v>
      </c>
      <c r="E234" s="6"/>
      <c r="F234" s="64">
        <f t="shared" si="98"/>
        <v>90000</v>
      </c>
      <c r="G234" s="64"/>
      <c r="H234" s="7">
        <v>700000</v>
      </c>
      <c r="I234" s="39">
        <f t="shared" si="101"/>
        <v>790000</v>
      </c>
    </row>
    <row r="235" spans="1:9" ht="20.100000000000001" customHeight="1" x14ac:dyDescent="0.3">
      <c r="A235" s="15">
        <v>426812</v>
      </c>
      <c r="B235" s="15" t="s">
        <v>208</v>
      </c>
      <c r="C235" s="6"/>
      <c r="D235" s="6"/>
      <c r="E235" s="6"/>
      <c r="F235" s="64">
        <f t="shared" si="98"/>
        <v>0</v>
      </c>
      <c r="G235" s="64"/>
      <c r="H235" s="7">
        <v>100000</v>
      </c>
      <c r="I235" s="39">
        <f t="shared" si="101"/>
        <v>100000</v>
      </c>
    </row>
    <row r="236" spans="1:9" ht="20.100000000000001" customHeight="1" x14ac:dyDescent="0.3">
      <c r="A236" s="15">
        <v>426819</v>
      </c>
      <c r="B236" s="15" t="s">
        <v>209</v>
      </c>
      <c r="C236" s="6"/>
      <c r="D236" s="6"/>
      <c r="E236" s="6"/>
      <c r="F236" s="64">
        <f t="shared" si="98"/>
        <v>0</v>
      </c>
      <c r="G236" s="64"/>
      <c r="H236" s="7">
        <v>100000</v>
      </c>
      <c r="I236" s="39">
        <f t="shared" si="101"/>
        <v>100000</v>
      </c>
    </row>
    <row r="237" spans="1:9" ht="20.100000000000001" customHeight="1" x14ac:dyDescent="0.3">
      <c r="A237" s="13">
        <v>426900</v>
      </c>
      <c r="B237" s="13" t="s">
        <v>210</v>
      </c>
      <c r="C237" s="40">
        <f>SUM(C238:C241)</f>
        <v>0</v>
      </c>
      <c r="D237" s="40">
        <f t="shared" ref="D237:E237" si="103">SUM(D238:D241)</f>
        <v>0</v>
      </c>
      <c r="E237" s="40">
        <f t="shared" si="103"/>
        <v>0</v>
      </c>
      <c r="F237" s="59">
        <f t="shared" si="98"/>
        <v>0</v>
      </c>
      <c r="G237" s="71"/>
      <c r="H237" s="41">
        <f>SUM(H238,H239,H240,H241)</f>
        <v>400000</v>
      </c>
      <c r="I237" s="41">
        <f t="shared" ref="I237:I246" si="104">SUM(H237,F237)</f>
        <v>400000</v>
      </c>
    </row>
    <row r="238" spans="1:9" ht="20.100000000000001" customHeight="1" x14ac:dyDescent="0.3">
      <c r="A238" s="15">
        <v>426911</v>
      </c>
      <c r="B238" s="15" t="s">
        <v>211</v>
      </c>
      <c r="C238" s="6"/>
      <c r="D238" s="6"/>
      <c r="E238" s="6"/>
      <c r="F238" s="60">
        <f t="shared" si="98"/>
        <v>0</v>
      </c>
      <c r="G238" s="60"/>
      <c r="H238" s="7">
        <v>100000</v>
      </c>
      <c r="I238" s="38">
        <f t="shared" si="104"/>
        <v>100000</v>
      </c>
    </row>
    <row r="239" spans="1:9" ht="20.100000000000001" customHeight="1" x14ac:dyDescent="0.3">
      <c r="A239" s="15">
        <v>426912</v>
      </c>
      <c r="B239" s="15" t="s">
        <v>212</v>
      </c>
      <c r="C239" s="6"/>
      <c r="D239" s="6"/>
      <c r="E239" s="6"/>
      <c r="F239" s="60">
        <f t="shared" si="98"/>
        <v>0</v>
      </c>
      <c r="G239" s="60"/>
      <c r="H239" s="7">
        <v>100000</v>
      </c>
      <c r="I239" s="38">
        <f t="shared" si="104"/>
        <v>100000</v>
      </c>
    </row>
    <row r="240" spans="1:9" ht="20.100000000000001" customHeight="1" x14ac:dyDescent="0.3">
      <c r="A240" s="15">
        <v>426913</v>
      </c>
      <c r="B240" s="15" t="s">
        <v>213</v>
      </c>
      <c r="C240" s="6"/>
      <c r="D240" s="6"/>
      <c r="E240" s="6"/>
      <c r="F240" s="60">
        <f t="shared" si="98"/>
        <v>0</v>
      </c>
      <c r="G240" s="60"/>
      <c r="H240" s="7">
        <v>100000</v>
      </c>
      <c r="I240" s="38">
        <f t="shared" si="104"/>
        <v>100000</v>
      </c>
    </row>
    <row r="241" spans="1:9" ht="20.100000000000001" customHeight="1" x14ac:dyDescent="0.3">
      <c r="A241" s="15">
        <v>426919</v>
      </c>
      <c r="B241" s="15" t="s">
        <v>214</v>
      </c>
      <c r="C241" s="6"/>
      <c r="D241" s="6"/>
      <c r="E241" s="6"/>
      <c r="F241" s="60">
        <f t="shared" si="98"/>
        <v>0</v>
      </c>
      <c r="G241" s="60"/>
      <c r="H241" s="7">
        <v>100000</v>
      </c>
      <c r="I241" s="38">
        <f t="shared" si="104"/>
        <v>100000</v>
      </c>
    </row>
    <row r="242" spans="1:9" ht="20.100000000000001" customHeight="1" x14ac:dyDescent="0.3">
      <c r="A242" s="16">
        <v>480000</v>
      </c>
      <c r="B242" s="16" t="s">
        <v>253</v>
      </c>
      <c r="C242" s="40">
        <f>SUM(C243,C252)</f>
        <v>0</v>
      </c>
      <c r="D242" s="40">
        <f t="shared" ref="D242:E242" si="105">SUM(D243,D252)</f>
        <v>0</v>
      </c>
      <c r="E242" s="40">
        <f t="shared" si="105"/>
        <v>0</v>
      </c>
      <c r="F242" s="59">
        <f t="shared" si="98"/>
        <v>0</v>
      </c>
      <c r="G242" s="71"/>
      <c r="H242" s="41">
        <f>SUM(H243,H252)</f>
        <v>1650000</v>
      </c>
      <c r="I242" s="12">
        <f t="shared" si="104"/>
        <v>1650000</v>
      </c>
    </row>
    <row r="243" spans="1:9" ht="20.100000000000001" customHeight="1" x14ac:dyDescent="0.3">
      <c r="A243" s="16">
        <v>482000</v>
      </c>
      <c r="B243" s="17" t="s">
        <v>251</v>
      </c>
      <c r="C243" s="40">
        <f>SUM(C244,C247)</f>
        <v>0</v>
      </c>
      <c r="D243" s="40">
        <f t="shared" ref="D243:E243" si="106">SUM(D244,D247)</f>
        <v>0</v>
      </c>
      <c r="E243" s="40">
        <f t="shared" si="106"/>
        <v>0</v>
      </c>
      <c r="F243" s="59">
        <f t="shared" si="98"/>
        <v>0</v>
      </c>
      <c r="G243" s="71"/>
      <c r="H243" s="41">
        <f>SUM(H244,H247)</f>
        <v>1350000</v>
      </c>
      <c r="I243" s="41">
        <f t="shared" si="104"/>
        <v>1350000</v>
      </c>
    </row>
    <row r="244" spans="1:9" ht="20.100000000000001" customHeight="1" x14ac:dyDescent="0.3">
      <c r="A244" s="13">
        <v>482100</v>
      </c>
      <c r="B244" s="13" t="s">
        <v>215</v>
      </c>
      <c r="C244" s="40">
        <f>SUM(C245,C246)</f>
        <v>0</v>
      </c>
      <c r="D244" s="40">
        <f t="shared" ref="D244:E244" si="107">SUM(D245,D246)</f>
        <v>0</v>
      </c>
      <c r="E244" s="40">
        <f t="shared" si="107"/>
        <v>0</v>
      </c>
      <c r="F244" s="59">
        <f t="shared" si="98"/>
        <v>0</v>
      </c>
      <c r="G244" s="71"/>
      <c r="H244" s="41">
        <f>SUM(H245,H246)</f>
        <v>1000000</v>
      </c>
      <c r="I244" s="41">
        <f t="shared" si="104"/>
        <v>1000000</v>
      </c>
    </row>
    <row r="245" spans="1:9" ht="20.100000000000001" customHeight="1" x14ac:dyDescent="0.3">
      <c r="A245" s="15">
        <v>482131</v>
      </c>
      <c r="B245" s="15" t="s">
        <v>216</v>
      </c>
      <c r="C245" s="6"/>
      <c r="D245" s="6"/>
      <c r="E245" s="6"/>
      <c r="F245" s="60">
        <f t="shared" si="98"/>
        <v>0</v>
      </c>
      <c r="G245" s="60"/>
      <c r="H245" s="7">
        <v>0</v>
      </c>
      <c r="I245" s="38">
        <f t="shared" si="104"/>
        <v>0</v>
      </c>
    </row>
    <row r="246" spans="1:9" ht="20.100000000000001" customHeight="1" x14ac:dyDescent="0.3">
      <c r="A246" s="15">
        <v>482191</v>
      </c>
      <c r="B246" s="15" t="s">
        <v>215</v>
      </c>
      <c r="C246" s="6"/>
      <c r="D246" s="6"/>
      <c r="E246" s="6"/>
      <c r="F246" s="60">
        <f t="shared" si="98"/>
        <v>0</v>
      </c>
      <c r="G246" s="60"/>
      <c r="H246" s="7">
        <v>1000000</v>
      </c>
      <c r="I246" s="38">
        <f t="shared" si="104"/>
        <v>1000000</v>
      </c>
    </row>
    <row r="247" spans="1:9" ht="20.100000000000001" customHeight="1" x14ac:dyDescent="0.3">
      <c r="A247" s="13">
        <v>482200</v>
      </c>
      <c r="B247" s="13" t="s">
        <v>217</v>
      </c>
      <c r="C247" s="40">
        <f>SUM(C248:C251)</f>
        <v>0</v>
      </c>
      <c r="D247" s="40">
        <f t="shared" ref="D247:E247" si="108">SUM(D248:D251)</f>
        <v>0</v>
      </c>
      <c r="E247" s="40">
        <f t="shared" si="108"/>
        <v>0</v>
      </c>
      <c r="F247" s="59">
        <f t="shared" si="98"/>
        <v>0</v>
      </c>
      <c r="G247" s="71"/>
      <c r="H247" s="41">
        <f>SUM(H248,H249,H250,H251)</f>
        <v>350000</v>
      </c>
      <c r="I247" s="41">
        <f>SUM(F247,H247)</f>
        <v>350000</v>
      </c>
    </row>
    <row r="248" spans="1:9" ht="20.100000000000001" customHeight="1" x14ac:dyDescent="0.3">
      <c r="A248" s="15">
        <v>482211</v>
      </c>
      <c r="B248" s="15" t="s">
        <v>45</v>
      </c>
      <c r="C248" s="6"/>
      <c r="D248" s="6"/>
      <c r="E248" s="6"/>
      <c r="F248" s="60">
        <f t="shared" si="98"/>
        <v>0</v>
      </c>
      <c r="G248" s="60"/>
      <c r="H248" s="7">
        <v>100000</v>
      </c>
      <c r="I248" s="38">
        <f>SUM(F248,H248)</f>
        <v>100000</v>
      </c>
    </row>
    <row r="249" spans="1:9" ht="20.100000000000001" customHeight="1" x14ac:dyDescent="0.3">
      <c r="A249" s="15">
        <v>482231</v>
      </c>
      <c r="B249" s="15" t="s">
        <v>218</v>
      </c>
      <c r="C249" s="6"/>
      <c r="D249" s="6"/>
      <c r="E249" s="6"/>
      <c r="F249" s="60">
        <f t="shared" si="98"/>
        <v>0</v>
      </c>
      <c r="G249" s="60"/>
      <c r="H249" s="7">
        <v>50000</v>
      </c>
      <c r="I249" s="38">
        <f>SUM(F249,H249)</f>
        <v>50000</v>
      </c>
    </row>
    <row r="250" spans="1:9" ht="20.100000000000001" customHeight="1" x14ac:dyDescent="0.3">
      <c r="A250" s="15">
        <v>482241</v>
      </c>
      <c r="B250" s="15" t="s">
        <v>219</v>
      </c>
      <c r="C250" s="6"/>
      <c r="D250" s="6"/>
      <c r="E250" s="6"/>
      <c r="F250" s="60">
        <f t="shared" si="98"/>
        <v>0</v>
      </c>
      <c r="G250" s="60"/>
      <c r="H250" s="7">
        <v>100000</v>
      </c>
      <c r="I250" s="38">
        <f>SUM(F250,H250)</f>
        <v>100000</v>
      </c>
    </row>
    <row r="251" spans="1:9" ht="20.100000000000001" customHeight="1" x14ac:dyDescent="0.3">
      <c r="A251" s="15">
        <v>482251</v>
      </c>
      <c r="B251" s="15" t="s">
        <v>220</v>
      </c>
      <c r="C251" s="6"/>
      <c r="D251" s="6"/>
      <c r="E251" s="6"/>
      <c r="F251" s="60">
        <f t="shared" si="98"/>
        <v>0</v>
      </c>
      <c r="G251" s="60"/>
      <c r="H251" s="7">
        <v>100000</v>
      </c>
      <c r="I251" s="38">
        <f>SUM(F251,H251)</f>
        <v>100000</v>
      </c>
    </row>
    <row r="252" spans="1:9" ht="20.100000000000001" customHeight="1" x14ac:dyDescent="0.3">
      <c r="A252" s="13">
        <v>483000</v>
      </c>
      <c r="B252" s="14" t="s">
        <v>182</v>
      </c>
      <c r="C252" s="40">
        <f>SUM(C253)</f>
        <v>0</v>
      </c>
      <c r="D252" s="40">
        <f t="shared" ref="D252:E252" si="109">SUM(D253)</f>
        <v>0</v>
      </c>
      <c r="E252" s="40">
        <f t="shared" si="109"/>
        <v>0</v>
      </c>
      <c r="F252" s="59">
        <f t="shared" si="98"/>
        <v>0</v>
      </c>
      <c r="G252" s="71"/>
      <c r="H252" s="41">
        <f>SUM(H253)</f>
        <v>300000</v>
      </c>
      <c r="I252" s="41">
        <f>SUM(H252,F252)</f>
        <v>300000</v>
      </c>
    </row>
    <row r="253" spans="1:9" ht="20.100000000000001" customHeight="1" x14ac:dyDescent="0.3">
      <c r="A253" s="32">
        <v>483100</v>
      </c>
      <c r="B253" s="32" t="s">
        <v>46</v>
      </c>
      <c r="C253" s="40">
        <f>SUM(C254)</f>
        <v>0</v>
      </c>
      <c r="D253" s="40">
        <f t="shared" ref="D253:E253" si="110">SUM(D254)</f>
        <v>0</v>
      </c>
      <c r="E253" s="40">
        <f t="shared" si="110"/>
        <v>0</v>
      </c>
      <c r="F253" s="59">
        <f t="shared" ref="F253:F283" si="111">SUM(C253:E253)</f>
        <v>0</v>
      </c>
      <c r="G253" s="71"/>
      <c r="H253" s="41">
        <f>SUM(H254)</f>
        <v>300000</v>
      </c>
      <c r="I253" s="41">
        <f>SUM(H253,F253)</f>
        <v>300000</v>
      </c>
    </row>
    <row r="254" spans="1:9" ht="20.100000000000001" customHeight="1" x14ac:dyDescent="0.3">
      <c r="A254" s="15">
        <v>483111</v>
      </c>
      <c r="B254" s="15" t="s">
        <v>46</v>
      </c>
      <c r="C254" s="6"/>
      <c r="D254" s="6"/>
      <c r="E254" s="6"/>
      <c r="F254" s="61">
        <f t="shared" si="111"/>
        <v>0</v>
      </c>
      <c r="G254" s="61"/>
      <c r="H254" s="38">
        <v>300000</v>
      </c>
      <c r="I254" s="38">
        <f>SUM(H254,F254)</f>
        <v>300000</v>
      </c>
    </row>
    <row r="255" spans="1:9" ht="20.100000000000001" customHeight="1" x14ac:dyDescent="0.3">
      <c r="A255" s="25">
        <v>500000</v>
      </c>
      <c r="B255" s="25" t="s">
        <v>221</v>
      </c>
      <c r="C255" s="51">
        <f>SUM(C256)</f>
        <v>2000000</v>
      </c>
      <c r="D255" s="51">
        <f t="shared" ref="D255:E255" si="112">SUM(D256)</f>
        <v>0</v>
      </c>
      <c r="E255" s="51">
        <f t="shared" si="112"/>
        <v>0</v>
      </c>
      <c r="F255" s="51">
        <f t="shared" si="111"/>
        <v>2000000</v>
      </c>
      <c r="G255" s="51">
        <f>SUM(G256)</f>
        <v>1607742</v>
      </c>
      <c r="H255" s="52">
        <f>SUM(H256)</f>
        <v>32989998</v>
      </c>
      <c r="I255" s="52">
        <f>SUM(F255:H255)</f>
        <v>36597740</v>
      </c>
    </row>
    <row r="256" spans="1:9" ht="20.100000000000001" customHeight="1" x14ac:dyDescent="0.3">
      <c r="A256" s="13">
        <v>510000</v>
      </c>
      <c r="B256" s="13" t="s">
        <v>222</v>
      </c>
      <c r="C256" s="11">
        <f>SUM(C257,C260,C287)</f>
        <v>2000000</v>
      </c>
      <c r="D256" s="35">
        <f t="shared" ref="D256:E256" si="113">SUM(D257,D260,D287)</f>
        <v>0</v>
      </c>
      <c r="E256" s="35">
        <f t="shared" si="113"/>
        <v>0</v>
      </c>
      <c r="F256" s="59">
        <f t="shared" si="111"/>
        <v>2000000</v>
      </c>
      <c r="G256" s="71">
        <f>SUM(G260)</f>
        <v>1607742</v>
      </c>
      <c r="H256" s="9">
        <f>SUM(H257,H260,H284,H287)</f>
        <v>32989998</v>
      </c>
      <c r="I256" s="12">
        <f>SUM(G256:H256,F256)</f>
        <v>36597740</v>
      </c>
    </row>
    <row r="257" spans="1:9" ht="20.100000000000001" customHeight="1" x14ac:dyDescent="0.3">
      <c r="A257" s="13">
        <v>511000</v>
      </c>
      <c r="B257" s="14" t="s">
        <v>223</v>
      </c>
      <c r="C257" s="40">
        <f>SUM(C258)</f>
        <v>0</v>
      </c>
      <c r="D257" s="40">
        <f t="shared" ref="D257:E257" si="114">SUM(D258)</f>
        <v>0</v>
      </c>
      <c r="E257" s="40">
        <f t="shared" si="114"/>
        <v>0</v>
      </c>
      <c r="F257" s="59">
        <f t="shared" si="111"/>
        <v>0</v>
      </c>
      <c r="G257" s="71"/>
      <c r="H257" s="41">
        <f>SUM(H258)</f>
        <v>12439998</v>
      </c>
      <c r="I257" s="12">
        <f>SUM(H257,F257)</f>
        <v>12439998</v>
      </c>
    </row>
    <row r="258" spans="1:9" ht="20.100000000000001" customHeight="1" x14ac:dyDescent="0.3">
      <c r="A258" s="13">
        <v>511300</v>
      </c>
      <c r="B258" s="13" t="s">
        <v>224</v>
      </c>
      <c r="C258" s="40">
        <f>SUM(C259)</f>
        <v>0</v>
      </c>
      <c r="D258" s="40">
        <f t="shared" ref="D258:E258" si="115">SUM(D259)</f>
        <v>0</v>
      </c>
      <c r="E258" s="40">
        <f t="shared" si="115"/>
        <v>0</v>
      </c>
      <c r="F258" s="59">
        <f t="shared" si="111"/>
        <v>0</v>
      </c>
      <c r="G258" s="71"/>
      <c r="H258" s="41">
        <f>SUM(H259)</f>
        <v>12439998</v>
      </c>
      <c r="I258" s="41">
        <f>SUM(F258,H258)</f>
        <v>12439998</v>
      </c>
    </row>
    <row r="259" spans="1:9" ht="20.100000000000001" customHeight="1" x14ac:dyDescent="0.3">
      <c r="A259" s="15">
        <v>511323</v>
      </c>
      <c r="B259" s="15" t="s">
        <v>225</v>
      </c>
      <c r="C259" s="6"/>
      <c r="D259" s="6"/>
      <c r="E259" s="6"/>
      <c r="F259" s="61">
        <f t="shared" si="111"/>
        <v>0</v>
      </c>
      <c r="G259" s="61"/>
      <c r="H259" s="38">
        <v>12439998</v>
      </c>
      <c r="I259" s="38">
        <f>SUM(F259,H259)</f>
        <v>12439998</v>
      </c>
    </row>
    <row r="260" spans="1:9" ht="20.100000000000001" customHeight="1" x14ac:dyDescent="0.3">
      <c r="A260" s="13">
        <v>512000</v>
      </c>
      <c r="B260" s="14" t="s">
        <v>47</v>
      </c>
      <c r="C260" s="40">
        <f>SUM(C261,C263,C275,C277,C279,C282)</f>
        <v>2000000</v>
      </c>
      <c r="D260" s="40">
        <f t="shared" ref="D260:E260" si="116">SUM(D261,D263,D275,D277,D279,D282)</f>
        <v>0</v>
      </c>
      <c r="E260" s="40">
        <f t="shared" si="116"/>
        <v>0</v>
      </c>
      <c r="F260" s="59">
        <f t="shared" si="111"/>
        <v>2000000</v>
      </c>
      <c r="G260" s="71">
        <f>SUM(G279)</f>
        <v>1607742</v>
      </c>
      <c r="H260" s="41">
        <f>SUM(H261,H263,H275,H277,H279,H282)</f>
        <v>19350000</v>
      </c>
      <c r="I260" s="12">
        <f>SUM(G260:H260,F260)</f>
        <v>22957742</v>
      </c>
    </row>
    <row r="261" spans="1:9" ht="20.100000000000001" customHeight="1" x14ac:dyDescent="0.3">
      <c r="A261" s="13">
        <v>512100</v>
      </c>
      <c r="B261" s="13" t="s">
        <v>226</v>
      </c>
      <c r="C261" s="40">
        <f>SUM(C262)</f>
        <v>0</v>
      </c>
      <c r="D261" s="40">
        <f t="shared" ref="D261:E261" si="117">SUM(D262)</f>
        <v>0</v>
      </c>
      <c r="E261" s="40">
        <f t="shared" si="117"/>
        <v>0</v>
      </c>
      <c r="F261" s="59">
        <f t="shared" si="111"/>
        <v>0</v>
      </c>
      <c r="G261" s="71"/>
      <c r="H261" s="41">
        <f>SUM(H262)</f>
        <v>0</v>
      </c>
      <c r="I261" s="12">
        <f>SUM(F261:H261)</f>
        <v>0</v>
      </c>
    </row>
    <row r="262" spans="1:9" ht="20.100000000000001" customHeight="1" x14ac:dyDescent="0.3">
      <c r="A262" s="15">
        <v>512111</v>
      </c>
      <c r="B262" s="15" t="s">
        <v>227</v>
      </c>
      <c r="C262" s="6"/>
      <c r="D262" s="6"/>
      <c r="E262" s="6"/>
      <c r="F262" s="61">
        <f t="shared" si="111"/>
        <v>0</v>
      </c>
      <c r="G262" s="61"/>
      <c r="H262" s="38"/>
      <c r="I262" s="39">
        <f>SUM(F262:H262)</f>
        <v>0</v>
      </c>
    </row>
    <row r="263" spans="1:9" ht="20.100000000000001" customHeight="1" x14ac:dyDescent="0.3">
      <c r="A263" s="13">
        <v>512200</v>
      </c>
      <c r="B263" s="13" t="s">
        <v>228</v>
      </c>
      <c r="C263" s="40">
        <f>SUM(C264:C274)</f>
        <v>0</v>
      </c>
      <c r="D263" s="40">
        <f t="shared" ref="D263:E263" si="118">SUM(D264:D274)</f>
        <v>0</v>
      </c>
      <c r="E263" s="40">
        <f t="shared" si="118"/>
        <v>0</v>
      </c>
      <c r="F263" s="59">
        <f t="shared" si="111"/>
        <v>0</v>
      </c>
      <c r="G263" s="71"/>
      <c r="H263" s="41">
        <f>SUM(H264:H274)</f>
        <v>10450000</v>
      </c>
      <c r="I263" s="12">
        <f t="shared" ref="I263:I276" si="119">SUM(F263,H263)</f>
        <v>10450000</v>
      </c>
    </row>
    <row r="264" spans="1:9" ht="20.100000000000001" customHeight="1" x14ac:dyDescent="0.3">
      <c r="A264" s="15">
        <v>512211</v>
      </c>
      <c r="B264" s="15" t="s">
        <v>48</v>
      </c>
      <c r="C264" s="6"/>
      <c r="D264" s="6"/>
      <c r="E264" s="6"/>
      <c r="F264" s="60">
        <f t="shared" si="111"/>
        <v>0</v>
      </c>
      <c r="G264" s="60"/>
      <c r="H264" s="7">
        <v>1000000</v>
      </c>
      <c r="I264" s="36">
        <f t="shared" si="119"/>
        <v>1000000</v>
      </c>
    </row>
    <row r="265" spans="1:9" ht="20.100000000000001" customHeight="1" x14ac:dyDescent="0.3">
      <c r="A265" s="15">
        <v>512212</v>
      </c>
      <c r="B265" s="15" t="s">
        <v>249</v>
      </c>
      <c r="C265" s="6"/>
      <c r="D265" s="6"/>
      <c r="E265" s="6"/>
      <c r="F265" s="60">
        <f t="shared" si="111"/>
        <v>0</v>
      </c>
      <c r="G265" s="60"/>
      <c r="H265" s="7">
        <v>6000000</v>
      </c>
      <c r="I265" s="36">
        <f t="shared" si="119"/>
        <v>6000000</v>
      </c>
    </row>
    <row r="266" spans="1:9" ht="20.100000000000001" customHeight="1" x14ac:dyDescent="0.3">
      <c r="A266" s="15">
        <v>512221</v>
      </c>
      <c r="B266" s="15" t="s">
        <v>49</v>
      </c>
      <c r="C266" s="6"/>
      <c r="D266" s="6"/>
      <c r="E266" s="6"/>
      <c r="F266" s="60">
        <f t="shared" si="111"/>
        <v>0</v>
      </c>
      <c r="G266" s="60"/>
      <c r="H266" s="7">
        <v>1200000</v>
      </c>
      <c r="I266" s="36">
        <f t="shared" si="119"/>
        <v>1200000</v>
      </c>
    </row>
    <row r="267" spans="1:9" ht="20.100000000000001" customHeight="1" x14ac:dyDescent="0.3">
      <c r="A267" s="15">
        <v>512222</v>
      </c>
      <c r="B267" s="15" t="s">
        <v>229</v>
      </c>
      <c r="C267" s="6"/>
      <c r="D267" s="6"/>
      <c r="E267" s="6"/>
      <c r="F267" s="60">
        <f t="shared" si="111"/>
        <v>0</v>
      </c>
      <c r="G267" s="60"/>
      <c r="H267" s="7">
        <v>700000</v>
      </c>
      <c r="I267" s="36">
        <f t="shared" si="119"/>
        <v>700000</v>
      </c>
    </row>
    <row r="268" spans="1:9" ht="20.100000000000001" customHeight="1" x14ac:dyDescent="0.3">
      <c r="A268" s="15">
        <v>512223</v>
      </c>
      <c r="B268" s="15" t="s">
        <v>230</v>
      </c>
      <c r="C268" s="6"/>
      <c r="D268" s="6"/>
      <c r="E268" s="6"/>
      <c r="F268" s="60">
        <f t="shared" si="111"/>
        <v>0</v>
      </c>
      <c r="G268" s="60"/>
      <c r="H268" s="7">
        <v>500000</v>
      </c>
      <c r="I268" s="36">
        <f t="shared" si="119"/>
        <v>500000</v>
      </c>
    </row>
    <row r="269" spans="1:9" ht="20.100000000000001" customHeight="1" x14ac:dyDescent="0.3">
      <c r="A269" s="15">
        <v>512231</v>
      </c>
      <c r="B269" s="15" t="s">
        <v>231</v>
      </c>
      <c r="C269" s="6"/>
      <c r="D269" s="6"/>
      <c r="E269" s="6"/>
      <c r="F269" s="60">
        <f t="shared" si="111"/>
        <v>0</v>
      </c>
      <c r="G269" s="60"/>
      <c r="H269" s="7"/>
      <c r="I269" s="36">
        <f t="shared" si="119"/>
        <v>0</v>
      </c>
    </row>
    <row r="270" spans="1:9" ht="20.100000000000001" customHeight="1" x14ac:dyDescent="0.3">
      <c r="A270" s="15">
        <v>512232</v>
      </c>
      <c r="B270" s="15" t="s">
        <v>232</v>
      </c>
      <c r="C270" s="6"/>
      <c r="D270" s="6"/>
      <c r="E270" s="6"/>
      <c r="F270" s="60">
        <f t="shared" si="111"/>
        <v>0</v>
      </c>
      <c r="G270" s="60"/>
      <c r="H270" s="7">
        <v>50000</v>
      </c>
      <c r="I270" s="36">
        <f t="shared" si="119"/>
        <v>50000</v>
      </c>
    </row>
    <row r="271" spans="1:9" ht="20.100000000000001" customHeight="1" x14ac:dyDescent="0.3">
      <c r="A271" s="15">
        <v>512233</v>
      </c>
      <c r="B271" s="15" t="s">
        <v>50</v>
      </c>
      <c r="C271" s="6"/>
      <c r="D271" s="6"/>
      <c r="E271" s="6"/>
      <c r="F271" s="60">
        <f t="shared" si="111"/>
        <v>0</v>
      </c>
      <c r="G271" s="60"/>
      <c r="H271" s="7">
        <v>300000</v>
      </c>
      <c r="I271" s="36">
        <f t="shared" si="119"/>
        <v>300000</v>
      </c>
    </row>
    <row r="272" spans="1:9" ht="20.100000000000001" customHeight="1" x14ac:dyDescent="0.3">
      <c r="A272" s="15">
        <v>512241</v>
      </c>
      <c r="B272" s="15" t="s">
        <v>233</v>
      </c>
      <c r="C272" s="6"/>
      <c r="D272" s="6"/>
      <c r="E272" s="6"/>
      <c r="F272" s="60">
        <f t="shared" si="111"/>
        <v>0</v>
      </c>
      <c r="G272" s="60"/>
      <c r="H272" s="7">
        <v>500000</v>
      </c>
      <c r="I272" s="36">
        <f t="shared" si="119"/>
        <v>500000</v>
      </c>
    </row>
    <row r="273" spans="1:9" ht="20.100000000000001" customHeight="1" x14ac:dyDescent="0.3">
      <c r="A273" s="15">
        <v>512242</v>
      </c>
      <c r="B273" s="15" t="s">
        <v>234</v>
      </c>
      <c r="C273" s="6"/>
      <c r="D273" s="6"/>
      <c r="E273" s="6"/>
      <c r="F273" s="60">
        <f t="shared" si="111"/>
        <v>0</v>
      </c>
      <c r="G273" s="60"/>
      <c r="H273" s="7">
        <v>100000</v>
      </c>
      <c r="I273" s="36">
        <f t="shared" si="119"/>
        <v>100000</v>
      </c>
    </row>
    <row r="274" spans="1:9" ht="20.100000000000001" customHeight="1" x14ac:dyDescent="0.3">
      <c r="A274" s="15">
        <v>512251</v>
      </c>
      <c r="B274" s="15" t="s">
        <v>235</v>
      </c>
      <c r="C274" s="6"/>
      <c r="D274" s="6"/>
      <c r="E274" s="6"/>
      <c r="F274" s="60">
        <f t="shared" si="111"/>
        <v>0</v>
      </c>
      <c r="G274" s="60"/>
      <c r="H274" s="7">
        <v>100000</v>
      </c>
      <c r="I274" s="36">
        <f t="shared" si="119"/>
        <v>100000</v>
      </c>
    </row>
    <row r="275" spans="1:9" ht="20.100000000000001" customHeight="1" x14ac:dyDescent="0.3">
      <c r="A275" s="13">
        <v>512400</v>
      </c>
      <c r="B275" s="13" t="s">
        <v>236</v>
      </c>
      <c r="C275" s="40">
        <f>SUM(C276)</f>
        <v>0</v>
      </c>
      <c r="D275" s="40">
        <f t="shared" ref="D275:E275" si="120">SUM(D276)</f>
        <v>0</v>
      </c>
      <c r="E275" s="40">
        <f t="shared" si="120"/>
        <v>0</v>
      </c>
      <c r="F275" s="59">
        <f t="shared" si="111"/>
        <v>0</v>
      </c>
      <c r="G275" s="71"/>
      <c r="H275" s="41">
        <f>SUM(H276)</f>
        <v>200000</v>
      </c>
      <c r="I275" s="12">
        <f t="shared" si="119"/>
        <v>200000</v>
      </c>
    </row>
    <row r="276" spans="1:9" ht="20.100000000000001" customHeight="1" x14ac:dyDescent="0.3">
      <c r="A276" s="15">
        <v>512411</v>
      </c>
      <c r="B276" s="15" t="s">
        <v>236</v>
      </c>
      <c r="C276" s="6"/>
      <c r="D276" s="6"/>
      <c r="E276" s="6"/>
      <c r="F276" s="61">
        <f t="shared" si="111"/>
        <v>0</v>
      </c>
      <c r="G276" s="61"/>
      <c r="H276" s="38">
        <v>200000</v>
      </c>
      <c r="I276" s="39">
        <f t="shared" si="119"/>
        <v>200000</v>
      </c>
    </row>
    <row r="277" spans="1:9" ht="20.100000000000001" customHeight="1" x14ac:dyDescent="0.3">
      <c r="A277" s="13">
        <v>512500</v>
      </c>
      <c r="B277" s="13" t="s">
        <v>256</v>
      </c>
      <c r="C277" s="40">
        <f>SUM(C278)</f>
        <v>0</v>
      </c>
      <c r="D277" s="40">
        <f t="shared" ref="D277:E277" si="121">SUM(D278)</f>
        <v>0</v>
      </c>
      <c r="E277" s="40">
        <f t="shared" si="121"/>
        <v>0</v>
      </c>
      <c r="F277" s="59">
        <f t="shared" si="111"/>
        <v>0</v>
      </c>
      <c r="G277" s="71"/>
      <c r="H277" s="41">
        <f>SUM(H278)</f>
        <v>2500000</v>
      </c>
      <c r="I277" s="12">
        <f>SUM(H277,F277)</f>
        <v>2500000</v>
      </c>
    </row>
    <row r="278" spans="1:9" ht="20.100000000000001" customHeight="1" x14ac:dyDescent="0.3">
      <c r="A278" s="15">
        <v>512521</v>
      </c>
      <c r="B278" s="15" t="s">
        <v>255</v>
      </c>
      <c r="C278" s="6"/>
      <c r="D278" s="6"/>
      <c r="E278" s="6"/>
      <c r="F278" s="61">
        <f t="shared" si="111"/>
        <v>0</v>
      </c>
      <c r="G278" s="61"/>
      <c r="H278" s="7">
        <v>2500000</v>
      </c>
      <c r="I278" s="8">
        <f>SUM(H278,F278)</f>
        <v>2500000</v>
      </c>
    </row>
    <row r="279" spans="1:9" ht="20.100000000000001" customHeight="1" x14ac:dyDescent="0.3">
      <c r="A279" s="13">
        <v>512600</v>
      </c>
      <c r="B279" s="13" t="s">
        <v>237</v>
      </c>
      <c r="C279" s="40">
        <f>SUM(C281,C280)</f>
        <v>2000000</v>
      </c>
      <c r="D279" s="40">
        <f t="shared" ref="D279:E279" si="122">SUM(D281,D280)</f>
        <v>0</v>
      </c>
      <c r="E279" s="40">
        <f t="shared" si="122"/>
        <v>0</v>
      </c>
      <c r="F279" s="59">
        <f t="shared" si="111"/>
        <v>2000000</v>
      </c>
      <c r="G279" s="71">
        <f>SUM(G281,G280)</f>
        <v>1607742</v>
      </c>
      <c r="H279" s="41">
        <f>SUM(H280,H281)</f>
        <v>6000000</v>
      </c>
      <c r="I279" s="12">
        <f>SUM(G279:H279,F279)</f>
        <v>9607742</v>
      </c>
    </row>
    <row r="280" spans="1:9" ht="20.100000000000001" customHeight="1" x14ac:dyDescent="0.3">
      <c r="A280" s="15">
        <v>512611</v>
      </c>
      <c r="B280" s="15" t="s">
        <v>238</v>
      </c>
      <c r="C280" s="6"/>
      <c r="D280" s="6"/>
      <c r="E280" s="6"/>
      <c r="F280" s="61">
        <f t="shared" si="111"/>
        <v>0</v>
      </c>
      <c r="G280" s="61"/>
      <c r="H280" s="38">
        <v>3000000</v>
      </c>
      <c r="I280" s="39">
        <f>SUM(H280,F280)</f>
        <v>3000000</v>
      </c>
    </row>
    <row r="281" spans="1:9" ht="20.100000000000001" customHeight="1" x14ac:dyDescent="0.3">
      <c r="A281" s="15">
        <v>512621</v>
      </c>
      <c r="B281" s="15" t="s">
        <v>52</v>
      </c>
      <c r="C281" s="6">
        <v>2000000</v>
      </c>
      <c r="D281" s="6"/>
      <c r="E281" s="6"/>
      <c r="F281" s="61">
        <f t="shared" si="111"/>
        <v>2000000</v>
      </c>
      <c r="G281" s="61">
        <v>1607742</v>
      </c>
      <c r="H281" s="38">
        <v>3000000</v>
      </c>
      <c r="I281" s="39">
        <f>SUM(G281:H281,F281)</f>
        <v>6607742</v>
      </c>
    </row>
    <row r="282" spans="1:9" ht="20.100000000000001" customHeight="1" x14ac:dyDescent="0.3">
      <c r="A282" s="13">
        <v>512800</v>
      </c>
      <c r="B282" s="13" t="s">
        <v>239</v>
      </c>
      <c r="C282" s="40">
        <f>SUM(C283)</f>
        <v>0</v>
      </c>
      <c r="D282" s="40">
        <f t="shared" ref="D282:E282" si="123">SUM(D283)</f>
        <v>0</v>
      </c>
      <c r="E282" s="40">
        <f t="shared" si="123"/>
        <v>0</v>
      </c>
      <c r="F282" s="63">
        <f t="shared" si="111"/>
        <v>0</v>
      </c>
      <c r="G282" s="63"/>
      <c r="H282" s="41">
        <f>SUM(H283)</f>
        <v>200000</v>
      </c>
      <c r="I282" s="41">
        <f>SUM(H282,F282)</f>
        <v>200000</v>
      </c>
    </row>
    <row r="283" spans="1:9" ht="20.100000000000001" customHeight="1" x14ac:dyDescent="0.3">
      <c r="A283" s="15">
        <v>512811</v>
      </c>
      <c r="B283" s="15" t="s">
        <v>51</v>
      </c>
      <c r="C283" s="6"/>
      <c r="D283" s="6"/>
      <c r="E283" s="6"/>
      <c r="F283" s="64">
        <f t="shared" si="111"/>
        <v>0</v>
      </c>
      <c r="G283" s="64"/>
      <c r="H283" s="38">
        <v>200000</v>
      </c>
      <c r="I283" s="38">
        <f>SUM(H283,F283)</f>
        <v>200000</v>
      </c>
    </row>
    <row r="284" spans="1:9" ht="20.100000000000001" customHeight="1" x14ac:dyDescent="0.3">
      <c r="A284" s="92">
        <v>513000</v>
      </c>
      <c r="B284" s="14" t="s">
        <v>280</v>
      </c>
      <c r="C284" s="90">
        <f>SUM(C285)</f>
        <v>0</v>
      </c>
      <c r="D284" s="90">
        <f t="shared" ref="D284:F284" si="124">SUM(D285)</f>
        <v>0</v>
      </c>
      <c r="E284" s="90">
        <f t="shared" si="124"/>
        <v>0</v>
      </c>
      <c r="F284" s="63">
        <f t="shared" si="124"/>
        <v>0</v>
      </c>
      <c r="G284" s="63"/>
      <c r="H284" s="91">
        <f>SUM(H285)</f>
        <v>200000</v>
      </c>
      <c r="I284" s="91">
        <f>SUM(I285)</f>
        <v>200000</v>
      </c>
    </row>
    <row r="285" spans="1:9" ht="20.100000000000001" customHeight="1" x14ac:dyDescent="0.3">
      <c r="A285" s="92">
        <v>513100</v>
      </c>
      <c r="B285" s="82" t="s">
        <v>279</v>
      </c>
      <c r="C285" s="78">
        <f>SUM(C286)</f>
        <v>0</v>
      </c>
      <c r="D285" s="78">
        <f>SUM(D286)</f>
        <v>0</v>
      </c>
      <c r="E285" s="78">
        <f>SUM(E286)</f>
        <v>0</v>
      </c>
      <c r="F285" s="93">
        <f>SUM(C285:E285)</f>
        <v>0</v>
      </c>
      <c r="G285" s="93"/>
      <c r="H285" s="91">
        <f>SUM(H286)</f>
        <v>200000</v>
      </c>
      <c r="I285" s="91">
        <f t="shared" ref="I285" si="125">SUM(F285,H285)</f>
        <v>200000</v>
      </c>
    </row>
    <row r="286" spans="1:9" ht="20.100000000000001" customHeight="1" x14ac:dyDescent="0.3">
      <c r="A286" s="15">
        <v>513111</v>
      </c>
      <c r="B286" s="15" t="s">
        <v>278</v>
      </c>
      <c r="C286" s="6"/>
      <c r="D286" s="6"/>
      <c r="E286" s="6"/>
      <c r="F286" s="64">
        <f>SUM(C286,D286,E286)</f>
        <v>0</v>
      </c>
      <c r="G286" s="64"/>
      <c r="H286" s="38">
        <v>200000</v>
      </c>
      <c r="I286" s="38">
        <f>SUM(H286,F286)</f>
        <v>200000</v>
      </c>
    </row>
    <row r="287" spans="1:9" ht="20.100000000000001" customHeight="1" x14ac:dyDescent="0.3">
      <c r="A287" s="13">
        <v>515000</v>
      </c>
      <c r="B287" s="14" t="s">
        <v>53</v>
      </c>
      <c r="C287" s="40">
        <f>SUM(C288)</f>
        <v>0</v>
      </c>
      <c r="D287" s="40">
        <f t="shared" ref="D287:F287" si="126">SUM(D288)</f>
        <v>0</v>
      </c>
      <c r="E287" s="40">
        <f t="shared" si="126"/>
        <v>0</v>
      </c>
      <c r="F287" s="63">
        <f t="shared" si="126"/>
        <v>0</v>
      </c>
      <c r="G287" s="63"/>
      <c r="H287" s="41">
        <f>SUM(H288)</f>
        <v>1000000</v>
      </c>
      <c r="I287" s="41">
        <f>SUM(I288)</f>
        <v>1000000</v>
      </c>
    </row>
    <row r="288" spans="1:9" ht="20.100000000000001" customHeight="1" x14ac:dyDescent="0.3">
      <c r="A288" s="13">
        <v>515100</v>
      </c>
      <c r="B288" s="13" t="s">
        <v>240</v>
      </c>
      <c r="C288" s="40">
        <f>SUM(C289:C293)</f>
        <v>0</v>
      </c>
      <c r="D288" s="40">
        <f t="shared" ref="D288:E288" si="127">SUM(D289:D293)</f>
        <v>0</v>
      </c>
      <c r="E288" s="40">
        <f t="shared" si="127"/>
        <v>0</v>
      </c>
      <c r="F288" s="63">
        <f t="shared" ref="F288:F293" si="128">SUM(C288:E288)</f>
        <v>0</v>
      </c>
      <c r="G288" s="63"/>
      <c r="H288" s="41">
        <f>SUM(H289,H290,H291,H292,H293)</f>
        <v>1000000</v>
      </c>
      <c r="I288" s="41">
        <f t="shared" ref="I288:I293" si="129">SUM(F288,H288)</f>
        <v>1000000</v>
      </c>
    </row>
    <row r="289" spans="1:9" ht="20.100000000000001" customHeight="1" x14ac:dyDescent="0.3">
      <c r="A289" s="15">
        <v>515111</v>
      </c>
      <c r="B289" s="15" t="s">
        <v>241</v>
      </c>
      <c r="C289" s="6"/>
      <c r="D289" s="6"/>
      <c r="E289" s="6"/>
      <c r="F289" s="64">
        <f t="shared" si="128"/>
        <v>0</v>
      </c>
      <c r="G289" s="64"/>
      <c r="H289" s="38">
        <v>500000</v>
      </c>
      <c r="I289" s="38">
        <f t="shared" si="129"/>
        <v>500000</v>
      </c>
    </row>
    <row r="290" spans="1:9" ht="20.100000000000001" customHeight="1" x14ac:dyDescent="0.3">
      <c r="A290" s="15">
        <v>515121</v>
      </c>
      <c r="B290" s="15" t="s">
        <v>242</v>
      </c>
      <c r="C290" s="6"/>
      <c r="D290" s="6"/>
      <c r="E290" s="6"/>
      <c r="F290" s="64">
        <f t="shared" si="128"/>
        <v>0</v>
      </c>
      <c r="G290" s="64"/>
      <c r="H290" s="38">
        <v>200000</v>
      </c>
      <c r="I290" s="38">
        <f t="shared" si="129"/>
        <v>200000</v>
      </c>
    </row>
    <row r="291" spans="1:9" ht="20.100000000000001" customHeight="1" x14ac:dyDescent="0.3">
      <c r="A291" s="15">
        <v>515129</v>
      </c>
      <c r="B291" s="15" t="s">
        <v>243</v>
      </c>
      <c r="C291" s="6"/>
      <c r="D291" s="6"/>
      <c r="E291" s="6"/>
      <c r="F291" s="64">
        <f t="shared" si="128"/>
        <v>0</v>
      </c>
      <c r="G291" s="64"/>
      <c r="H291" s="38"/>
      <c r="I291" s="38">
        <f t="shared" si="129"/>
        <v>0</v>
      </c>
    </row>
    <row r="292" spans="1:9" ht="20.100000000000001" customHeight="1" x14ac:dyDescent="0.3">
      <c r="A292" s="15">
        <v>515192</v>
      </c>
      <c r="B292" s="15" t="s">
        <v>245</v>
      </c>
      <c r="C292" s="6"/>
      <c r="D292" s="6"/>
      <c r="E292" s="6"/>
      <c r="F292" s="64">
        <f t="shared" si="128"/>
        <v>0</v>
      </c>
      <c r="G292" s="64"/>
      <c r="H292" s="38">
        <v>200000</v>
      </c>
      <c r="I292" s="38">
        <f t="shared" si="129"/>
        <v>200000</v>
      </c>
    </row>
    <row r="293" spans="1:9" ht="20.100000000000001" customHeight="1" x14ac:dyDescent="0.3">
      <c r="A293" s="15">
        <v>515199</v>
      </c>
      <c r="B293" s="15" t="s">
        <v>244</v>
      </c>
      <c r="C293" s="6"/>
      <c r="D293" s="6"/>
      <c r="E293" s="6"/>
      <c r="F293" s="64">
        <f t="shared" si="128"/>
        <v>0</v>
      </c>
      <c r="G293" s="64"/>
      <c r="H293" s="38">
        <v>100000</v>
      </c>
      <c r="I293" s="38">
        <f t="shared" si="129"/>
        <v>100000</v>
      </c>
    </row>
    <row r="294" spans="1:9" x14ac:dyDescent="0.3">
      <c r="A294" s="22"/>
      <c r="B294" s="3"/>
      <c r="C294" s="3"/>
      <c r="D294" s="3"/>
      <c r="E294" s="3"/>
      <c r="F294" s="65"/>
      <c r="G294" s="65"/>
      <c r="H294" s="24"/>
      <c r="I294" s="24"/>
    </row>
    <row r="295" spans="1:9" x14ac:dyDescent="0.3">
      <c r="A295" s="19"/>
      <c r="B295" s="3"/>
      <c r="C295" s="3"/>
      <c r="D295" s="3"/>
      <c r="E295" s="3"/>
      <c r="F295" s="65"/>
      <c r="G295" s="65"/>
      <c r="H295" s="24"/>
      <c r="I295" s="24"/>
    </row>
    <row r="296" spans="1:9" ht="15" customHeight="1" x14ac:dyDescent="0.3">
      <c r="A296" s="20"/>
      <c r="B296" s="3"/>
      <c r="C296" s="3"/>
      <c r="D296" s="3"/>
      <c r="E296" s="3"/>
      <c r="F296" s="66"/>
      <c r="G296" s="66"/>
      <c r="H296" s="95" t="s">
        <v>259</v>
      </c>
      <c r="I296" s="95"/>
    </row>
    <row r="297" spans="1:9" ht="15" customHeight="1" x14ac:dyDescent="0.3">
      <c r="A297" s="21" t="s">
        <v>282</v>
      </c>
      <c r="B297" s="3"/>
      <c r="C297" s="3"/>
      <c r="D297" s="3"/>
      <c r="E297" s="3"/>
      <c r="F297" s="66"/>
      <c r="G297" s="66"/>
      <c r="H297" s="106" t="s">
        <v>260</v>
      </c>
      <c r="I297" s="106"/>
    </row>
    <row r="298" spans="1:9" x14ac:dyDescent="0.3">
      <c r="A298" s="21" t="s">
        <v>283</v>
      </c>
      <c r="B298" s="3"/>
      <c r="C298" s="3"/>
      <c r="D298" s="3"/>
      <c r="E298" s="3"/>
      <c r="F298" s="66"/>
      <c r="G298" s="66"/>
      <c r="H298" s="95" t="s">
        <v>261</v>
      </c>
      <c r="I298" s="95"/>
    </row>
    <row r="299" spans="1:9" x14ac:dyDescent="0.3">
      <c r="A299" s="20"/>
      <c r="B299" s="3"/>
      <c r="C299" s="3"/>
      <c r="D299" s="3"/>
      <c r="E299" s="3"/>
      <c r="F299" s="65"/>
      <c r="G299" s="65"/>
      <c r="H299" s="24"/>
      <c r="I299" s="24"/>
    </row>
    <row r="300" spans="1:9" x14ac:dyDescent="0.3">
      <c r="A300" s="20"/>
      <c r="B300" s="3"/>
      <c r="C300" s="3"/>
      <c r="D300" s="3"/>
      <c r="E300" s="3"/>
      <c r="F300" s="65"/>
      <c r="G300" s="65"/>
      <c r="H300" s="24"/>
      <c r="I300" s="24"/>
    </row>
  </sheetData>
  <mergeCells count="29">
    <mergeCell ref="H297:I297"/>
    <mergeCell ref="H298:I298"/>
    <mergeCell ref="H125:H126"/>
    <mergeCell ref="I125:I126"/>
    <mergeCell ref="A1:E1"/>
    <mergeCell ref="A2:B2"/>
    <mergeCell ref="F5:F13"/>
    <mergeCell ref="H5:H13"/>
    <mergeCell ref="I5:I13"/>
    <mergeCell ref="A5:A13"/>
    <mergeCell ref="E11:E13"/>
    <mergeCell ref="C6:C7"/>
    <mergeCell ref="C8:C10"/>
    <mergeCell ref="A125:A126"/>
    <mergeCell ref="B125:B126"/>
    <mergeCell ref="C125:C126"/>
    <mergeCell ref="D125:D126"/>
    <mergeCell ref="H296:I296"/>
    <mergeCell ref="E125:E126"/>
    <mergeCell ref="F125:F126"/>
    <mergeCell ref="B5:B13"/>
    <mergeCell ref="D5:E5"/>
    <mergeCell ref="D6:D7"/>
    <mergeCell ref="E6:E7"/>
    <mergeCell ref="D8:D10"/>
    <mergeCell ref="E8:E10"/>
    <mergeCell ref="C11:C13"/>
    <mergeCell ref="D11:D13"/>
    <mergeCell ref="G5:G11"/>
  </mergeCells>
  <printOptions horizontalCentered="1"/>
  <pageMargins left="0.3" right="0.3" top="0.5" bottom="0.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FinansijeNB</cp:lastModifiedBy>
  <cp:lastPrinted>2022-12-26T09:16:44Z</cp:lastPrinted>
  <dcterms:created xsi:type="dcterms:W3CDTF">2021-12-21T12:11:27Z</dcterms:created>
  <dcterms:modified xsi:type="dcterms:W3CDTF">2023-05-10T11:39:17Z</dcterms:modified>
</cp:coreProperties>
</file>